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NHTIN\Downloads\"/>
    </mc:Choice>
  </mc:AlternateContent>
  <bookViews>
    <workbookView xWindow="0" yWindow="0" windowWidth="19200" windowHeight="7230"/>
  </bookViews>
  <sheets>
    <sheet name="CRM" sheetId="1" r:id="rId1"/>
    <sheet name="Thông tin chung" sheetId="2" r:id="rId2"/>
    <sheet name="Nhật kí hoạt động" sheetId="3" r:id="rId3"/>
    <sheet name="Người liên hệ" sheetId="4" r:id="rId4"/>
    <sheet name="Người phụ trách" sheetId="5" r:id="rId5"/>
    <sheet name="Cài đặt" sheetId="6" r:id="rId6"/>
  </sheets>
  <definedNames>
    <definedName name="_xlnm._FilterDatabase" localSheetId="3" hidden="1">'Người liên hệ'!$A$4:$I$28</definedName>
    <definedName name="_xlnm._FilterDatabase" localSheetId="4" hidden="1">'Người phụ trách'!$A$5:$E$23</definedName>
    <definedName name="_xlnm._FilterDatabase" localSheetId="2" hidden="1">'Nhật kí hoạt động'!$A$4:$G$28</definedName>
    <definedName name="_xlnm._FilterDatabase" localSheetId="1" hidden="1">'Thông tin chung'!$A$4:$F$29</definedName>
    <definedName name="Customers">'Người liên hệ'!$A$5:$A$28</definedName>
    <definedName name="lead_source">'Cài đặt'!$C$2:$C$16</definedName>
    <definedName name="lead_status">'Cài đặt'!$A$2:$A$16</definedName>
    <definedName name="_xlnm.Print_Area" localSheetId="0">CRM!$A$1:$M$20</definedName>
    <definedName name="_xlnm.Print_Area" localSheetId="3">'Người liên hệ'!$A$1:$I$28</definedName>
    <definedName name="_xlnm.Print_Area" localSheetId="4">'Người phụ trách'!$A$1:$E$22</definedName>
    <definedName name="_xlnm.Print_Area" localSheetId="2">'Nhật kí hoạt động'!$A$1:$G$28</definedName>
    <definedName name="_xlnm.Print_Area" localSheetId="1">'Thông tin chung'!$A$1:$F$28</definedName>
    <definedName name="_xlnm.Print_Titles" localSheetId="0">CRM!$A$1:$IV$4</definedName>
    <definedName name="_xlnm.Print_Titles" localSheetId="3">'Người liên hệ'!$A$1:$IP$4</definedName>
    <definedName name="_xlnm.Print_Titles" localSheetId="4">'Người phụ trách'!$A$1:$IW$5</definedName>
    <definedName name="_xlnm.Print_Titles" localSheetId="2">'Nhật kí hoạt động'!$A$1:$IV$4</definedName>
    <definedName name="_xlnm.Print_Titles" localSheetId="1">'Thông tin chung'!$A$1:$IW$4</definedName>
    <definedName name="team_names">'Người phụ trách'!$A$6:$A$22</definedName>
  </definedNames>
  <calcPr calcId="162913"/>
</workbook>
</file>

<file path=xl/calcChain.xml><?xml version="1.0" encoding="utf-8"?>
<calcChain xmlns="http://schemas.openxmlformats.org/spreadsheetml/2006/main">
  <c r="D8" i="5" l="1"/>
  <c r="C8" i="5"/>
  <c r="D7" i="5"/>
  <c r="C7" i="5"/>
  <c r="D6" i="5"/>
  <c r="C6" i="5"/>
  <c r="D26" i="1"/>
  <c r="A26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</calcChain>
</file>

<file path=xl/sharedStrings.xml><?xml version="1.0" encoding="utf-8"?>
<sst xmlns="http://schemas.openxmlformats.org/spreadsheetml/2006/main" count="141" uniqueCount="94">
  <si>
    <t>MẪU QUẢN LÝ THÔNG TIN KHÁCH HÀNG</t>
  </si>
  <si>
    <t>by SlimCRM.vn</t>
  </si>
  <si>
    <t>[Tên doanh nghiệp/phòng ban]</t>
  </si>
  <si>
    <t>Trọn bộ mẫu quản lý doanh nghiệp bằng excel</t>
  </si>
  <si>
    <t>Tên khách hàng</t>
  </si>
  <si>
    <t>Tên công ty</t>
  </si>
  <si>
    <t>Chức vụ</t>
  </si>
  <si>
    <t>Số điện thoại</t>
  </si>
  <si>
    <t>Email</t>
  </si>
  <si>
    <t>Giá trị dự kiến</t>
  </si>
  <si>
    <t>Liên hệ lần đầu</t>
  </si>
  <si>
    <t>Kế hoạch hành động</t>
  </si>
  <si>
    <t>Liên hệ tiếp theo</t>
  </si>
  <si>
    <t>Tình trạng cơ hội</t>
  </si>
  <si>
    <t>Nguồn cơ hội</t>
  </si>
  <si>
    <t>Người phụ trách</t>
  </si>
  <si>
    <t>Ghi chú</t>
  </si>
  <si>
    <t>Nguyễn Thanh Bình</t>
  </si>
  <si>
    <t>❄ Lạnh</t>
  </si>
  <si>
    <t>Referral</t>
  </si>
  <si>
    <t>Đinh Thu Hường</t>
  </si>
  <si>
    <t>Phan Minh Anh</t>
  </si>
  <si>
    <t>♨ Ấm</t>
  </si>
  <si>
    <t>Website</t>
  </si>
  <si>
    <t>Đặng Hữu Hoàn</t>
  </si>
  <si>
    <t>Nói nhiều</t>
  </si>
  <si>
    <t>Trịnh Công Hải</t>
  </si>
  <si>
    <t>🔥 Rất nóng</t>
  </si>
  <si>
    <t>Trần Quốc Tuấn</t>
  </si>
  <si>
    <t>Hẹn demo buổi tối</t>
  </si>
  <si>
    <t>[42]</t>
  </si>
  <si>
    <t>Vui lòng ẩn các hàng này nếu bạn không muốn điều chỉnh định dạng có điều kiện trong bảng tính CRM</t>
  </si>
  <si>
    <t>Số ngày kể từ lần liên hệ cuối cùng (&lt;=)</t>
  </si>
  <si>
    <t>Ngày cho đến hành động tiếp theo (&gt;=)</t>
  </si>
  <si>
    <t>THÔNG TIN CHUNG</t>
  </si>
  <si>
    <t>[Tên công ty hoặc tên phòng ban]</t>
  </si>
  <si>
    <t>Ngày liên hệ</t>
  </si>
  <si>
    <t>Mục đích</t>
  </si>
  <si>
    <t>Hình thức</t>
  </si>
  <si>
    <t>Phone</t>
  </si>
  <si>
    <t>Insert new rows above the gray line</t>
  </si>
  <si>
    <t>NHẬT KÝ HOẠT ĐỘNG</t>
  </si>
  <si>
    <t>[Tên công ty hoặc tên nhóm]</t>
  </si>
  <si>
    <t>Ngày bán hàng</t>
  </si>
  <si>
    <t>Khách hàng</t>
  </si>
  <si>
    <t>Doanh thu</t>
  </si>
  <si>
    <t>Mặt hàng/Sản phẩm/Dịch vụ</t>
  </si>
  <si>
    <t>Số hóa đơn</t>
  </si>
  <si>
    <t>Người bán</t>
  </si>
  <si>
    <t>Sản phẩm A</t>
  </si>
  <si>
    <t>Dịch vụ B</t>
  </si>
  <si>
    <t>THÔNG TIN LIÊN HỆ CHI TIẾT</t>
  </si>
  <si>
    <t>[Tên công ty hoặc phòng ban]</t>
  </si>
  <si>
    <t>Email công ty</t>
  </si>
  <si>
    <t>Email cá nhân</t>
  </si>
  <si>
    <t>Địa chỉ</t>
  </si>
  <si>
    <t>Khu vực</t>
  </si>
  <si>
    <t>Top Ten Travel</t>
  </si>
  <si>
    <t>Giám đốc</t>
  </si>
  <si>
    <t>ntbinh@toptentravel.vn</t>
  </si>
  <si>
    <t>thanhbinh8x@gmail.com</t>
  </si>
  <si>
    <t>Số 4 Duy Tân, Hà Nội</t>
  </si>
  <si>
    <t>Hà Nội</t>
  </si>
  <si>
    <t>ABC Corp</t>
  </si>
  <si>
    <t>Sales Manager</t>
  </si>
  <si>
    <t>minhanh@abccorp.com</t>
  </si>
  <si>
    <t>phanminhanh@gmail.com</t>
  </si>
  <si>
    <t>139 Lạc Khê, Nguyễn Trãi, Hà Tĩnh</t>
  </si>
  <si>
    <t>Hà Tĩnh</t>
  </si>
  <si>
    <t>Công ty TNHH MTV Đông Đô</t>
  </si>
  <si>
    <t>Phát triển sản phẩm</t>
  </si>
  <si>
    <t>trinhconghai88@dongdo.com.vn</t>
  </si>
  <si>
    <t>hai1988@gmail.com</t>
  </si>
  <si>
    <t>Tầng 7, số 18 Phan Chu Trinh, Hoàn Kiếm, Hà Nội</t>
  </si>
  <si>
    <t>NGƯỜI PHỤ TRÁCH</t>
  </si>
  <si>
    <t>Kết quả</t>
  </si>
  <si>
    <t>Trưởng nhóm: [Họ và tên]</t>
  </si>
  <si>
    <t>Từ</t>
  </si>
  <si>
    <t>đến</t>
  </si>
  <si>
    <t>Họ và tên</t>
  </si>
  <si>
    <t>Vai trò</t>
  </si>
  <si>
    <t>Tổng doanh số</t>
  </si>
  <si>
    <t>Sales</t>
  </si>
  <si>
    <t>Team Lead</t>
  </si>
  <si>
    <t>Support</t>
  </si>
  <si>
    <t>Đang hoạt động</t>
  </si>
  <si>
    <t>Thành công</t>
  </si>
  <si>
    <t>Facebook</t>
  </si>
  <si>
    <t>Thất bại</t>
  </si>
  <si>
    <t>LinkedIn</t>
  </si>
  <si>
    <t>🔥 Nóng</t>
  </si>
  <si>
    <t>Newsletter</t>
  </si>
  <si>
    <t>Social</t>
  </si>
  <si>
    <t>by LongPhatCRM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</si>
</sst>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"/>
    <numFmt numFmtId="165" formatCode="#,##0[$ ₫]"/>
    <numFmt numFmtId="166" formatCode="_(&quot;$&quot;* #,##0_);_(&quot;$&quot;* \(#,##0\);_(&quot;$&quot;* &quot;-&quot;??_);_(@_)"/>
  </numFmts>
  <fonts count="32">
    <font>
      <sz val="10"/>
      <color rgb="FF000000"/>
      <name val="Arial"/>
    </font>
    <font>
      <b/>
      <sz val="20"/>
      <color rgb="FF3B4E87"/>
      <name val="Arial"/>
      <family val="2"/>
    </font>
    <font>
      <sz val="10"/>
      <name val="Arial"/>
      <family val="2"/>
    </font>
    <font>
      <b/>
      <sz val="16"/>
      <color rgb="FFFF0000"/>
      <name val="Ropa Sans"/>
    </font>
    <font>
      <i/>
      <sz val="12"/>
      <name val="Arial"/>
      <family val="2"/>
    </font>
    <font>
      <i/>
      <sz val="10"/>
      <name val="Arial"/>
      <family val="2"/>
    </font>
    <font>
      <u/>
      <sz val="10"/>
      <color rgb="FF1155CC"/>
      <name val="Arial"/>
      <family val="2"/>
    </font>
    <font>
      <b/>
      <sz val="12"/>
      <name val="Arial"/>
      <family val="2"/>
    </font>
    <font>
      <sz val="8"/>
      <color rgb="FF666666"/>
      <name val="Arial"/>
      <family val="2"/>
    </font>
    <font>
      <b/>
      <sz val="10"/>
      <color rgb="FFFFFFFF"/>
      <name val="Arial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b/>
      <sz val="11"/>
      <color rgb="FFFFFFFF"/>
      <name val="Arial"/>
      <family val="2"/>
    </font>
    <font>
      <sz val="14"/>
      <color rgb="FF252525"/>
      <name val="Roboto"/>
    </font>
    <font>
      <b/>
      <sz val="20"/>
      <color rgb="FF56428C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color rgb="FF1D7E1D"/>
      <name val="Arial"/>
      <family val="2"/>
    </font>
    <font>
      <b/>
      <sz val="16"/>
      <color rgb="FF999999"/>
      <name val="Ropa Sans"/>
    </font>
    <font>
      <u/>
      <sz val="10"/>
      <color rgb="FF0000FF"/>
      <name val="Arial"/>
      <family val="2"/>
    </font>
    <font>
      <sz val="2"/>
      <color rgb="FFFFFFFF"/>
      <name val="Arial"/>
      <family val="2"/>
    </font>
    <font>
      <b/>
      <sz val="20"/>
      <color rgb="FF634D36"/>
      <name val="Arial"/>
      <family val="2"/>
    </font>
    <font>
      <u/>
      <sz val="10"/>
      <color rgb="FF0000FF"/>
      <name val="Arial"/>
      <family val="2"/>
    </font>
    <font>
      <b/>
      <sz val="10"/>
      <color rgb="FF666666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4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3B4E87"/>
        <bgColor rgb="FF3B4E87"/>
      </patternFill>
    </fill>
    <fill>
      <patternFill patternType="solid">
        <fgColor rgb="FFF3F3F3"/>
        <bgColor rgb="FFF3F3F3"/>
      </patternFill>
    </fill>
    <fill>
      <patternFill patternType="solid">
        <fgColor rgb="FFB2B2B2"/>
        <bgColor rgb="FFB2B2B2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56428C"/>
        <bgColor rgb="FF56428C"/>
      </patternFill>
    </fill>
    <fill>
      <patternFill patternType="solid">
        <fgColor rgb="FF1D7E1D"/>
        <bgColor rgb="FF1D7E1D"/>
      </patternFill>
    </fill>
    <fill>
      <patternFill patternType="solid">
        <fgColor rgb="FF634D36"/>
        <bgColor rgb="FF634D36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92"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6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6" fontId="13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9" fillId="8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9" fillId="9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9" fillId="1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top" wrapText="1"/>
    </xf>
    <xf numFmtId="0" fontId="29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/>
    <xf numFmtId="0" fontId="2" fillId="7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6" fillId="2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27" fillId="11" borderId="0" xfId="0" applyFont="1" applyFill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wrapText="1"/>
    </xf>
    <xf numFmtId="0" fontId="31" fillId="0" borderId="0" xfId="1" applyFont="1" applyAlignment="1">
      <alignment horizontal="left" wrapText="1"/>
    </xf>
  </cellXfs>
  <cellStyles count="2">
    <cellStyle name="Hyperlink" xfId="1" builtinId="8"/>
    <cellStyle name="Normal" xfId="0" builtinId="0"/>
  </cellStyles>
  <dxfs count="10">
    <dxf>
      <fill>
        <patternFill patternType="solid">
          <fgColor rgb="FFE6B8AF"/>
          <bgColor rgb="FFE6B8AF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C9DAF8"/>
          <bgColor rgb="FFC9DAF8"/>
        </patternFill>
      </fill>
    </dxf>
    <dxf>
      <font>
        <b/>
        <color rgb="FFFFFFFF"/>
      </font>
      <fill>
        <patternFill patternType="solid">
          <fgColor rgb="FF3B4E87"/>
          <bgColor rgb="FF3B4E87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vinno.vn/tags/quan-ly-doanh-nghiep-bang-excel" TargetMode="External"/><Relationship Id="rId1" Type="http://schemas.openxmlformats.org/officeDocument/2006/relationships/hyperlink" Target="http://slimcrm.vn/?utm_source=vinno.vn&amp;utm_medium=website&amp;utm_campaign=mau-quan-ly-thong-khach-hang-bang-exc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vinno.vn/tags/quan-ly-doanh-nghiep-bang-excel" TargetMode="External"/><Relationship Id="rId1" Type="http://schemas.openxmlformats.org/officeDocument/2006/relationships/hyperlink" Target="https://crmonline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crmonline.vn/" TargetMode="External"/><Relationship Id="rId1" Type="http://schemas.openxmlformats.org/officeDocument/2006/relationships/hyperlink" Target="https://vinno.vn/tags/quan-ly-doanh-nghiep-bang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crmonline.vn/" TargetMode="External"/><Relationship Id="rId1" Type="http://schemas.openxmlformats.org/officeDocument/2006/relationships/hyperlink" Target="https://vinno.vn/tags/quan-ly-doanh-nghiep-bang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vinno.vn/tags/quan-ly-doanh-nghiep-bang-excel" TargetMode="External"/><Relationship Id="rId1" Type="http://schemas.openxmlformats.org/officeDocument/2006/relationships/hyperlink" Target="http://slimcrm.vn/?utm_source=vinno.vn&amp;utm_medium=website&amp;utm_campaign=mau-quan-ly-thong-khach-hang-bang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4E87"/>
    <outlinePr summaryBelow="0" summaryRight="0"/>
  </sheetPr>
  <dimension ref="A1:O30"/>
  <sheetViews>
    <sheetView showGridLines="0" tabSelected="1" workbookViewId="0">
      <pane ySplit="4" topLeftCell="A5" activePane="bottomLeft" state="frozen"/>
      <selection pane="bottomLeft" activeCell="D12" sqref="D12"/>
    </sheetView>
  </sheetViews>
  <sheetFormatPr defaultColWidth="17.28515625" defaultRowHeight="15.75" customHeight="1"/>
  <cols>
    <col min="1" max="1" width="18.28515625" customWidth="1"/>
    <col min="2" max="2" width="23.28515625" customWidth="1"/>
    <col min="3" max="3" width="19.7109375" customWidth="1"/>
    <col min="4" max="4" width="16.140625" customWidth="1"/>
    <col min="5" max="5" width="26.28515625" customWidth="1"/>
    <col min="6" max="6" width="13" customWidth="1"/>
    <col min="7" max="7" width="13.28515625" customWidth="1"/>
    <col min="8" max="8" width="12.28515625" customWidth="1"/>
    <col min="9" max="9" width="11.85546875" customWidth="1"/>
    <col min="10" max="10" width="19.140625" customWidth="1"/>
    <col min="11" max="11" width="20.85546875" customWidth="1"/>
    <col min="12" max="12" width="20" customWidth="1"/>
    <col min="13" max="13" width="20.42578125" customWidth="1"/>
    <col min="14" max="14" width="3.140625" customWidth="1"/>
    <col min="15" max="15" width="1.85546875" customWidth="1"/>
  </cols>
  <sheetData>
    <row r="1" spans="1:15" ht="27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2"/>
      <c r="N1" s="2"/>
    </row>
    <row r="2" spans="1:15" ht="18" customHeight="1">
      <c r="A2" s="4" t="s">
        <v>2</v>
      </c>
      <c r="B2" s="5"/>
      <c r="C2" s="5"/>
      <c r="D2" s="2"/>
      <c r="E2" s="2"/>
      <c r="F2" s="2"/>
      <c r="G2" s="2"/>
      <c r="H2" s="2"/>
      <c r="I2" s="2"/>
      <c r="J2" s="2"/>
      <c r="K2" s="2"/>
      <c r="L2" s="6" t="s">
        <v>3</v>
      </c>
      <c r="M2" s="2"/>
    </row>
    <row r="3" spans="1:15" ht="18" customHeigh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8"/>
      <c r="M3" s="9"/>
    </row>
    <row r="4" spans="1:15" ht="33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1"/>
      <c r="O4" s="11"/>
    </row>
    <row r="5" spans="1:15" ht="15" customHeight="1">
      <c r="A5" s="12" t="s">
        <v>17</v>
      </c>
      <c r="B5" s="13" t="str">
        <f>IFERROR(VLOOKUP($A5,'Người liên hệ'!$A$4:$I$28,2,FALSE),"-")</f>
        <v>Top Ten Travel</v>
      </c>
      <c r="C5" s="14" t="str">
        <f>IFERROR(VLOOKUP($A5,'Người liên hệ'!$A$4:$I$28,3,FALSE),"-")</f>
        <v>Giám đốc</v>
      </c>
      <c r="D5" s="14">
        <f>IFERROR(VLOOKUP($A5,'Người liên hệ'!$A$4:$I$28,4,FALSE),"-")</f>
        <v>985912999</v>
      </c>
      <c r="E5" s="15" t="str">
        <f>IFERROR(HYPERLINK("mailto:"&amp;VLOOKUP($A5,'Người liên hệ'!$A$4:$I$28,5,FALSE),VLOOKUP($A5,'Người liên hệ'!$A$4:$I$28,5,FALSE))," ")</f>
        <v>ntbinh@toptentravel.vn</v>
      </c>
      <c r="F5" s="16">
        <v>45000000</v>
      </c>
      <c r="G5" s="17">
        <v>43961</v>
      </c>
      <c r="H5" s="18"/>
      <c r="I5" s="17">
        <v>43980</v>
      </c>
      <c r="J5" s="19" t="s">
        <v>18</v>
      </c>
      <c r="K5" s="20" t="s">
        <v>19</v>
      </c>
      <c r="L5" s="19" t="s">
        <v>20</v>
      </c>
      <c r="M5" s="21"/>
      <c r="N5" s="11"/>
      <c r="O5" s="11"/>
    </row>
    <row r="6" spans="1:15" ht="15" customHeight="1">
      <c r="A6" s="12" t="s">
        <v>21</v>
      </c>
      <c r="B6" s="13" t="str">
        <f>IFERROR(VLOOKUP(A6,'Người liên hệ'!$A$4:$I$28,2,FALSE),"-")</f>
        <v>ABC Corp</v>
      </c>
      <c r="C6" s="14" t="str">
        <f>IFERROR(VLOOKUP($A6,'Người liên hệ'!$A$4:$I$28,3,FALSE),"-")</f>
        <v>Sales Manager</v>
      </c>
      <c r="D6" s="14">
        <f>IFERROR(VLOOKUP($A6,'Người liên hệ'!$A$4:$I$28,4,FALSE),"-")</f>
        <v>86765223</v>
      </c>
      <c r="E6" s="15" t="str">
        <f>IFERROR(HYPERLINK("mailto:"&amp;VLOOKUP($A6,'Người liên hệ'!$A$4:$I$28,5,FALSE),VLOOKUP($A6,'Người liên hệ'!$A$4:$I$28,5,FALSE)),"-")</f>
        <v>minhanh@abccorp.com</v>
      </c>
      <c r="F6" s="16">
        <v>10000000</v>
      </c>
      <c r="G6" s="17">
        <v>43976</v>
      </c>
      <c r="H6" s="18"/>
      <c r="I6" s="17">
        <v>43987</v>
      </c>
      <c r="J6" s="19" t="s">
        <v>22</v>
      </c>
      <c r="K6" s="20" t="s">
        <v>23</v>
      </c>
      <c r="L6" s="19" t="s">
        <v>24</v>
      </c>
      <c r="M6" s="19" t="s">
        <v>25</v>
      </c>
      <c r="N6" s="11"/>
      <c r="O6" s="22"/>
    </row>
    <row r="7" spans="1:15" ht="15" customHeight="1">
      <c r="A7" s="12" t="s">
        <v>26</v>
      </c>
      <c r="B7" s="13" t="str">
        <f>IFERROR(VLOOKUP(A7,'Người liên hệ'!$A$4:$I$28,2,FALSE),"-")</f>
        <v>Công ty TNHH MTV Đông Đô</v>
      </c>
      <c r="C7" s="14" t="str">
        <f>IFERROR(VLOOKUP($A7,'Người liên hệ'!$A$4:$I$28,3,FALSE),"-")</f>
        <v>Phát triển sản phẩm</v>
      </c>
      <c r="D7" s="14">
        <f>IFERROR(VLOOKUP($A7,'Người liên hệ'!$A$4:$I$28,4,FALSE),"-")</f>
        <v>356242789</v>
      </c>
      <c r="E7" s="15" t="str">
        <f>IFERROR(HYPERLINK("mailto:"&amp;VLOOKUP($A7,'Người liên hệ'!$A$4:$I$28,5,FALSE),VLOOKUP($A7,'Người liên hệ'!$A$4:$I$28,5,FALSE)),"-")</f>
        <v>trinhconghai88@dongdo.com.vn</v>
      </c>
      <c r="F7" s="16">
        <v>4500000</v>
      </c>
      <c r="G7" s="17">
        <v>43978</v>
      </c>
      <c r="H7" s="18"/>
      <c r="I7" s="17">
        <v>43997</v>
      </c>
      <c r="J7" s="19" t="s">
        <v>27</v>
      </c>
      <c r="K7" s="20" t="s">
        <v>8</v>
      </c>
      <c r="L7" s="19" t="s">
        <v>28</v>
      </c>
      <c r="M7" s="19" t="s">
        <v>29</v>
      </c>
      <c r="N7" s="11"/>
      <c r="O7" s="11"/>
    </row>
    <row r="8" spans="1:15" ht="15" customHeight="1">
      <c r="A8" s="12"/>
      <c r="B8" s="13" t="str">
        <f>IFERROR(VLOOKUP(A8,'Người liên hệ'!$A$4:$I$28,2,FALSE),"-")</f>
        <v>-</v>
      </c>
      <c r="C8" s="14" t="str">
        <f>IFERROR(VLOOKUP($A8,'Người liên hệ'!$A$4:$I$28,3,FALSE),"-")</f>
        <v>-</v>
      </c>
      <c r="D8" s="14" t="str">
        <f>IFERROR(VLOOKUP($A8,'Người liên hệ'!$A$4:$I$28,4,FALSE),"-")</f>
        <v>-</v>
      </c>
      <c r="E8" s="15" t="str">
        <f>IFERROR(HYPERLINK("mailto:"&amp;VLOOKUP($A8,'Người liên hệ'!$A$4:$I$28,5,FALSE),VLOOKUP($A8,'Người liên hệ'!$A$4:$I$28,5,FALSE)),"-")</f>
        <v>-</v>
      </c>
      <c r="F8" s="23"/>
      <c r="G8" s="24"/>
      <c r="H8" s="18"/>
      <c r="I8" s="24"/>
      <c r="J8" s="25"/>
      <c r="K8" s="21"/>
      <c r="L8" s="21"/>
      <c r="M8" s="21"/>
      <c r="N8" s="11"/>
      <c r="O8" s="11"/>
    </row>
    <row r="9" spans="1:15" ht="15" customHeight="1">
      <c r="A9" s="26"/>
      <c r="B9" s="13" t="str">
        <f>IFERROR(VLOOKUP(A9,'Người liên hệ'!$A$4:$I$28,2,FALSE),"-")</f>
        <v>-</v>
      </c>
      <c r="C9" s="14" t="str">
        <f>IFERROR(VLOOKUP($A9,'Người liên hệ'!$A$4:$I$28,3,FALSE),"-")</f>
        <v>-</v>
      </c>
      <c r="D9" s="14" t="str">
        <f>IFERROR(VLOOKUP($A9,'Người liên hệ'!$A$4:$I$28,4,FALSE),"-")</f>
        <v>-</v>
      </c>
      <c r="E9" s="15" t="str">
        <f>IFERROR(HYPERLINK("mailto:"&amp;VLOOKUP($A9,'Người liên hệ'!$A$4:$I$28,5,FALSE),VLOOKUP($A9,'Người liên hệ'!$A$4:$I$28,5,FALSE)),"-")</f>
        <v>-</v>
      </c>
      <c r="F9" s="23"/>
      <c r="G9" s="24"/>
      <c r="H9" s="18"/>
      <c r="I9" s="24"/>
      <c r="J9" s="25"/>
      <c r="K9" s="21"/>
      <c r="L9" s="21"/>
      <c r="M9" s="21"/>
      <c r="N9" s="11"/>
      <c r="O9" s="11"/>
    </row>
    <row r="10" spans="1:15" ht="15" customHeight="1">
      <c r="A10" s="26"/>
      <c r="B10" s="13" t="str">
        <f>IFERROR(VLOOKUP(A10,'Người liên hệ'!$A$4:$I$28,2,FALSE),"-")</f>
        <v>-</v>
      </c>
      <c r="C10" s="14" t="str">
        <f>IFERROR(VLOOKUP($A10,'Người liên hệ'!$A$4:$I$28,3,FALSE),"-")</f>
        <v>-</v>
      </c>
      <c r="D10" s="14" t="str">
        <f>IFERROR(VLOOKUP($A10,'Người liên hệ'!$A$4:$I$28,4,FALSE),"-")</f>
        <v>-</v>
      </c>
      <c r="E10" s="15" t="str">
        <f>IFERROR(HYPERLINK("mailto:"&amp;VLOOKUP($A10,'Người liên hệ'!$A$4:$I$28,5,FALSE),VLOOKUP($A10,'Người liên hệ'!$A$4:$I$28,5,FALSE)),"-")</f>
        <v>-</v>
      </c>
      <c r="F10" s="23"/>
      <c r="G10" s="17"/>
      <c r="H10" s="18"/>
      <c r="I10" s="24"/>
      <c r="J10" s="25"/>
      <c r="K10" s="21"/>
      <c r="L10" s="21"/>
      <c r="M10" s="21"/>
      <c r="N10" s="11"/>
      <c r="O10" s="11"/>
    </row>
    <row r="11" spans="1:15" ht="15" customHeight="1">
      <c r="A11" s="26"/>
      <c r="B11" s="13" t="str">
        <f>IFERROR(VLOOKUP(A11,'Người liên hệ'!$A$4:$I$28,2,FALSE),"-")</f>
        <v>-</v>
      </c>
      <c r="C11" s="14" t="str">
        <f>IFERROR(VLOOKUP($A11,'Người liên hệ'!$A$4:$I$28,3,FALSE),"-")</f>
        <v>-</v>
      </c>
      <c r="D11" s="14" t="str">
        <f>IFERROR(VLOOKUP($A11,'Người liên hệ'!$A$4:$I$28,4,FALSE),"-")</f>
        <v>-</v>
      </c>
      <c r="E11" s="15" t="str">
        <f>IFERROR(HYPERLINK("mailto:"&amp;VLOOKUP($A11,'Người liên hệ'!$A$4:$I$28,5,FALSE),VLOOKUP($A11,'Người liên hệ'!$A$4:$I$28,5,FALSE)),"-")</f>
        <v>-</v>
      </c>
      <c r="F11" s="23"/>
      <c r="G11" s="17"/>
      <c r="H11" s="18"/>
      <c r="I11" s="24"/>
      <c r="J11" s="25"/>
      <c r="K11" s="21"/>
      <c r="L11" s="21"/>
      <c r="M11" s="21"/>
      <c r="N11" s="11"/>
      <c r="O11" s="11"/>
    </row>
    <row r="12" spans="1:15" ht="15" customHeight="1">
      <c r="A12" s="26"/>
      <c r="B12" s="13" t="str">
        <f>IFERROR(VLOOKUP(A12,'Người liên hệ'!$A$4:$I$28,2,FALSE),"-")</f>
        <v>-</v>
      </c>
      <c r="C12" s="14" t="str">
        <f>IFERROR(VLOOKUP($A12,'Người liên hệ'!$A$4:$I$28,3,FALSE),"-")</f>
        <v>-</v>
      </c>
      <c r="D12" s="14" t="str">
        <f>IFERROR(VLOOKUP($A12,'Người liên hệ'!$A$4:$I$28,4,FALSE),"-")</f>
        <v>-</v>
      </c>
      <c r="E12" s="15" t="str">
        <f>IFERROR(HYPERLINK("mailto:"&amp;VLOOKUP($A12,'Người liên hệ'!$A$4:$I$28,5,FALSE),VLOOKUP($A12,'Người liên hệ'!$A$4:$I$28,5,FALSE)),"-")</f>
        <v>-</v>
      </c>
      <c r="F12" s="23"/>
      <c r="G12" s="24"/>
      <c r="H12" s="18"/>
      <c r="I12" s="24"/>
      <c r="J12" s="25"/>
      <c r="K12" s="21"/>
      <c r="L12" s="21"/>
      <c r="M12" s="21"/>
      <c r="N12" s="11"/>
      <c r="O12" s="11"/>
    </row>
    <row r="13" spans="1:15" ht="15" customHeight="1">
      <c r="A13" s="26"/>
      <c r="B13" s="13" t="str">
        <f>IFERROR(VLOOKUP(A13,'Người liên hệ'!$A$4:$I$28,2,FALSE),"-")</f>
        <v>-</v>
      </c>
      <c r="C13" s="14" t="str">
        <f>IFERROR(VLOOKUP($A13,'Người liên hệ'!$A$4:$I$28,3,FALSE),"-")</f>
        <v>-</v>
      </c>
      <c r="D13" s="14" t="str">
        <f>IFERROR(VLOOKUP($A13,'Người liên hệ'!$A$4:$I$28,4,FALSE),"-")</f>
        <v>-</v>
      </c>
      <c r="E13" s="15" t="str">
        <f>IFERROR(HYPERLINK("mailto:"&amp;VLOOKUP($A13,'Người liên hệ'!$A$4:$I$28,5,FALSE),VLOOKUP($A13,'Người liên hệ'!$A$4:$I$28,5,FALSE)),"-")</f>
        <v>-</v>
      </c>
      <c r="F13" s="23"/>
      <c r="G13" s="24"/>
      <c r="H13" s="18"/>
      <c r="I13" s="24"/>
      <c r="J13" s="25"/>
      <c r="K13" s="21"/>
      <c r="L13" s="21"/>
      <c r="M13" s="21"/>
      <c r="N13" s="11"/>
      <c r="O13" s="11"/>
    </row>
    <row r="14" spans="1:15" ht="15" customHeight="1">
      <c r="A14" s="26"/>
      <c r="B14" s="13" t="str">
        <f>IFERROR(VLOOKUP(A14,'Người liên hệ'!$A$4:$I$28,2,FALSE),"-")</f>
        <v>-</v>
      </c>
      <c r="C14" s="14" t="str">
        <f>IFERROR(VLOOKUP($A14,'Người liên hệ'!$A$4:$I$28,3,FALSE),"-")</f>
        <v>-</v>
      </c>
      <c r="D14" s="14" t="str">
        <f>IFERROR(VLOOKUP($A14,'Người liên hệ'!$A$4:$I$28,4,FALSE),"-")</f>
        <v>-</v>
      </c>
      <c r="E14" s="15" t="str">
        <f>IFERROR(HYPERLINK("mailto:"&amp;VLOOKUP($A14,'Người liên hệ'!$A$4:$I$28,5,FALSE),VLOOKUP($A14,'Người liên hệ'!$A$4:$I$28,5,FALSE)),"-")</f>
        <v>-</v>
      </c>
      <c r="F14" s="23"/>
      <c r="G14" s="24"/>
      <c r="H14" s="18"/>
      <c r="I14" s="24"/>
      <c r="J14" s="25"/>
      <c r="K14" s="21"/>
      <c r="L14" s="21"/>
      <c r="M14" s="21"/>
      <c r="N14" s="11"/>
      <c r="O14" s="11"/>
    </row>
    <row r="15" spans="1:15" ht="15" customHeight="1">
      <c r="A15" s="26"/>
      <c r="B15" s="13" t="str">
        <f>IFERROR(VLOOKUP(A15,'Người liên hệ'!$A$4:$I$28,2,FALSE),"-")</f>
        <v>-</v>
      </c>
      <c r="C15" s="14" t="str">
        <f>IFERROR(VLOOKUP($A15,'Người liên hệ'!$A$4:$I$28,3,FALSE),"-")</f>
        <v>-</v>
      </c>
      <c r="D15" s="14" t="str">
        <f>IFERROR(VLOOKUP($A15,'Người liên hệ'!$A$4:$I$28,4,FALSE),"-")</f>
        <v>-</v>
      </c>
      <c r="E15" s="15" t="str">
        <f>IFERROR(HYPERLINK("mailto:"&amp;VLOOKUP($A15,'Người liên hệ'!$A$4:$I$28,5,FALSE),VLOOKUP($A15,'Người liên hệ'!$A$4:$I$28,5,FALSE)),"-")</f>
        <v>-</v>
      </c>
      <c r="F15" s="23"/>
      <c r="G15" s="24"/>
      <c r="H15" s="18"/>
      <c r="I15" s="24"/>
      <c r="J15" s="25"/>
      <c r="K15" s="21"/>
      <c r="L15" s="21"/>
      <c r="M15" s="21"/>
      <c r="N15" s="11"/>
      <c r="O15" s="11"/>
    </row>
    <row r="16" spans="1:15" ht="15" customHeight="1">
      <c r="A16" s="26"/>
      <c r="B16" s="13" t="str">
        <f>IFERROR(VLOOKUP(A16,'Người liên hệ'!$A$4:$I$28,2,FALSE),"-")</f>
        <v>-</v>
      </c>
      <c r="C16" s="14" t="str">
        <f>IFERROR(VLOOKUP($A16,'Người liên hệ'!$A$4:$I$28,3,FALSE),"-")</f>
        <v>-</v>
      </c>
      <c r="D16" s="14" t="str">
        <f>IFERROR(VLOOKUP($A16,'Người liên hệ'!$A$4:$I$28,4,FALSE),"-")</f>
        <v>-</v>
      </c>
      <c r="E16" s="15" t="str">
        <f>IFERROR(HYPERLINK("mailto:"&amp;VLOOKUP($A16,'Người liên hệ'!$A$4:$I$28,5,FALSE),VLOOKUP($A16,'Người liên hệ'!$A$4:$I$28,5,FALSE)),"-")</f>
        <v>-</v>
      </c>
      <c r="F16" s="23"/>
      <c r="G16" s="24"/>
      <c r="H16" s="18"/>
      <c r="I16" s="24"/>
      <c r="J16" s="25"/>
      <c r="K16" s="21"/>
      <c r="L16" s="21"/>
      <c r="M16" s="21"/>
      <c r="N16" s="11"/>
      <c r="O16" s="11"/>
    </row>
    <row r="17" spans="1:15" ht="15" customHeight="1">
      <c r="A17" s="26"/>
      <c r="B17" s="13" t="str">
        <f>IFERROR(VLOOKUP(A17,'Người liên hệ'!$A$4:$I$28,2,FALSE),"-")</f>
        <v>-</v>
      </c>
      <c r="C17" s="14" t="str">
        <f>IFERROR(VLOOKUP($A17,'Người liên hệ'!$A$4:$I$28,3,FALSE),"-")</f>
        <v>-</v>
      </c>
      <c r="D17" s="14" t="str">
        <f>IFERROR(VLOOKUP($A17,'Người liên hệ'!$A$4:$I$28,4,FALSE),"-")</f>
        <v>-</v>
      </c>
      <c r="E17" s="15" t="str">
        <f>IFERROR(HYPERLINK("mailto:"&amp;VLOOKUP($A17,'Người liên hệ'!$A$4:$I$28,5,FALSE),VLOOKUP($A17,'Người liên hệ'!$A$4:$I$28,5,FALSE)),"-")</f>
        <v>-</v>
      </c>
      <c r="F17" s="23"/>
      <c r="G17" s="24"/>
      <c r="H17" s="18"/>
      <c r="I17" s="24"/>
      <c r="J17" s="25"/>
      <c r="K17" s="21"/>
      <c r="L17" s="21"/>
      <c r="M17" s="21"/>
      <c r="N17" s="11"/>
      <c r="O17" s="11"/>
    </row>
    <row r="18" spans="1:15" ht="15" customHeight="1">
      <c r="A18" s="26"/>
      <c r="B18" s="13" t="str">
        <f>IFERROR(VLOOKUP(A18,'Người liên hệ'!$A$4:$I$28,2,FALSE),"-")</f>
        <v>-</v>
      </c>
      <c r="C18" s="14" t="str">
        <f>IFERROR(VLOOKUP($A18,'Người liên hệ'!$A$4:$I$28,3,FALSE),"-")</f>
        <v>-</v>
      </c>
      <c r="D18" s="14" t="str">
        <f>IFERROR(VLOOKUP($A18,'Người liên hệ'!$A$4:$I$28,4,FALSE),"-")</f>
        <v>-</v>
      </c>
      <c r="E18" s="15" t="str">
        <f>IFERROR(HYPERLINK("mailto:"&amp;VLOOKUP($A18,'Người liên hệ'!$A$4:$I$28,5,FALSE),VLOOKUP($A18,'Người liên hệ'!$A$4:$I$28,5,FALSE)),"-")</f>
        <v>-</v>
      </c>
      <c r="F18" s="23"/>
      <c r="G18" s="24"/>
      <c r="H18" s="18"/>
      <c r="I18" s="24"/>
      <c r="J18" s="25"/>
      <c r="K18" s="21"/>
      <c r="L18" s="21"/>
      <c r="M18" s="21"/>
      <c r="N18" s="11"/>
      <c r="O18" s="11"/>
    </row>
    <row r="19" spans="1:15" ht="15" customHeight="1">
      <c r="A19" s="26"/>
      <c r="B19" s="13" t="str">
        <f>IFERROR(VLOOKUP(A19,'Người liên hệ'!$A$4:$I$28,2,FALSE),"-")</f>
        <v>-</v>
      </c>
      <c r="C19" s="14" t="str">
        <f>IFERROR(VLOOKUP($A19,'Người liên hệ'!$A$4:$I$28,3,FALSE),"-")</f>
        <v>-</v>
      </c>
      <c r="D19" s="14" t="str">
        <f>IFERROR(VLOOKUP($A19,'Người liên hệ'!$A$4:$I$28,4,FALSE),"-")</f>
        <v>-</v>
      </c>
      <c r="E19" s="15" t="str">
        <f>IFERROR(HYPERLINK("mailto:"&amp;VLOOKUP($A19,'Người liên hệ'!$A$4:$I$28,5,FALSE),VLOOKUP($A19,'Người liên hệ'!$A$4:$I$28,5,FALSE)),"-")</f>
        <v>-</v>
      </c>
      <c r="F19" s="23"/>
      <c r="G19" s="24"/>
      <c r="H19" s="18"/>
      <c r="I19" s="24"/>
      <c r="J19" s="25"/>
      <c r="K19" s="21"/>
      <c r="L19" s="21"/>
      <c r="M19" s="21"/>
      <c r="N19" s="11"/>
      <c r="O19" s="11"/>
    </row>
    <row r="20" spans="1:15" ht="15" customHeight="1">
      <c r="A20" s="27"/>
      <c r="B20" s="27"/>
      <c r="C20" s="28"/>
      <c r="D20" s="28"/>
      <c r="E20" s="29"/>
      <c r="F20" s="30"/>
      <c r="G20" s="29"/>
      <c r="H20" s="29"/>
      <c r="I20" s="29"/>
      <c r="J20" s="29"/>
      <c r="K20" s="28"/>
      <c r="L20" s="28"/>
      <c r="M20" s="28"/>
      <c r="N20" s="11"/>
      <c r="O20" s="11"/>
    </row>
    <row r="21" spans="1:15" ht="15" customHeight="1">
      <c r="A21" s="31"/>
      <c r="B21" s="2"/>
      <c r="C21" s="2"/>
      <c r="D21" s="2"/>
      <c r="E21" s="2"/>
      <c r="F21" s="2"/>
      <c r="G21" s="2"/>
      <c r="H21" s="2"/>
      <c r="I21" s="2"/>
      <c r="J21" s="2"/>
      <c r="K21" s="2"/>
      <c r="L21" s="32"/>
      <c r="M21" s="32" t="s">
        <v>30</v>
      </c>
      <c r="N21" s="2"/>
      <c r="O21" s="2"/>
    </row>
    <row r="22" spans="1:15" ht="15" customHeight="1">
      <c r="A22" s="33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32"/>
      <c r="M22" s="32"/>
      <c r="N22" s="2"/>
      <c r="O22" s="2"/>
    </row>
    <row r="23" spans="1:15" ht="15" customHeight="1">
      <c r="A23" s="84" t="s">
        <v>32</v>
      </c>
      <c r="B23" s="82"/>
      <c r="C23" s="34"/>
      <c r="D23" s="84" t="s">
        <v>33</v>
      </c>
      <c r="E23" s="82"/>
      <c r="F23" s="2"/>
      <c r="G23" s="2"/>
      <c r="H23" s="2"/>
      <c r="I23" s="2"/>
      <c r="J23" s="2"/>
      <c r="K23" s="2"/>
      <c r="L23" s="32"/>
      <c r="M23" s="32"/>
      <c r="N23" s="2"/>
      <c r="O23" s="2"/>
    </row>
    <row r="24" spans="1:15" ht="15" customHeight="1">
      <c r="A24" s="85">
        <v>2</v>
      </c>
      <c r="B24" s="82"/>
      <c r="C24" s="34"/>
      <c r="D24" s="85">
        <v>10</v>
      </c>
      <c r="E24" s="82"/>
      <c r="F24" s="2"/>
      <c r="G24" s="2"/>
      <c r="H24" s="2"/>
      <c r="I24" s="2"/>
      <c r="J24" s="2"/>
      <c r="K24" s="2"/>
      <c r="L24" s="32"/>
      <c r="M24" s="32"/>
      <c r="N24" s="2"/>
      <c r="O24" s="2"/>
    </row>
    <row r="25" spans="1:15" ht="15" customHeight="1">
      <c r="A25" s="86">
        <v>5</v>
      </c>
      <c r="B25" s="82"/>
      <c r="C25" s="34"/>
      <c r="D25" s="86">
        <v>5</v>
      </c>
      <c r="E25" s="82"/>
      <c r="F25" s="2"/>
      <c r="G25" s="2"/>
      <c r="H25" s="2"/>
      <c r="I25" s="2"/>
      <c r="J25" s="2"/>
      <c r="K25" s="2"/>
      <c r="L25" s="32"/>
      <c r="M25" s="32"/>
      <c r="N25" s="2"/>
      <c r="O25" s="2"/>
    </row>
    <row r="26" spans="1:15" ht="15" customHeight="1">
      <c r="A26" s="81" t="str">
        <f>"&gt; "&amp;A25</f>
        <v>&gt; 5</v>
      </c>
      <c r="B26" s="82"/>
      <c r="C26" s="34"/>
      <c r="D26" s="81" t="str">
        <f>"&lt; "&amp;D25</f>
        <v>&lt; 5</v>
      </c>
      <c r="E26" s="82"/>
      <c r="F26" s="2"/>
      <c r="G26" s="2"/>
      <c r="H26" s="2"/>
      <c r="I26" s="2"/>
      <c r="J26" s="2"/>
      <c r="K26" s="2"/>
      <c r="L26" s="32"/>
      <c r="M26" s="32"/>
      <c r="N26" s="2"/>
      <c r="O26" s="2"/>
    </row>
    <row r="27" spans="1:15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32"/>
      <c r="M27" s="32"/>
      <c r="N27" s="2"/>
      <c r="O27" s="2"/>
    </row>
    <row r="28" spans="1:15" ht="15" customHeight="1">
      <c r="A28" s="83"/>
      <c r="B28" s="82"/>
      <c r="C28" s="82"/>
      <c r="D28" s="82"/>
      <c r="E28" s="82"/>
      <c r="F28" s="2"/>
      <c r="G28" s="2"/>
      <c r="H28" s="2"/>
      <c r="I28" s="2"/>
      <c r="J28" s="2"/>
      <c r="K28" s="2"/>
      <c r="L28" s="32"/>
      <c r="M28" s="32"/>
      <c r="N28" s="2"/>
      <c r="O28" s="2"/>
    </row>
    <row r="29" spans="1:15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2"/>
      <c r="M29" s="32"/>
      <c r="N29" s="2"/>
      <c r="O29" s="2"/>
    </row>
    <row r="30" spans="1:15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32"/>
      <c r="M30" s="32"/>
      <c r="N30" s="2"/>
      <c r="O30" s="2"/>
    </row>
  </sheetData>
  <mergeCells count="9">
    <mergeCell ref="D26:E26"/>
    <mergeCell ref="A28:E28"/>
    <mergeCell ref="A23:B23"/>
    <mergeCell ref="D23:E23"/>
    <mergeCell ref="A24:B24"/>
    <mergeCell ref="D24:E24"/>
    <mergeCell ref="A25:B25"/>
    <mergeCell ref="D25:E25"/>
    <mergeCell ref="A26:B26"/>
  </mergeCells>
  <conditionalFormatting sqref="I5:I20">
    <cfRule type="expression" dxfId="9" priority="1">
      <formula>(I5-TODAY())&gt;=$D$24</formula>
    </cfRule>
  </conditionalFormatting>
  <conditionalFormatting sqref="I5:I20">
    <cfRule type="expression" dxfId="8" priority="2">
      <formula>(I5-TODAY())&gt;=$D$25</formula>
    </cfRule>
  </conditionalFormatting>
  <conditionalFormatting sqref="I5:I20">
    <cfRule type="expression" dxfId="7" priority="3">
      <formula>NOT(ISBLANK(I5))</formula>
    </cfRule>
  </conditionalFormatting>
  <conditionalFormatting sqref="G5:G20">
    <cfRule type="expression" dxfId="6" priority="4">
      <formula>AND(NOT(ISBLANK(G5)),(TODAY()-G5)&lt;=$A$24)</formula>
    </cfRule>
  </conditionalFormatting>
  <conditionalFormatting sqref="G5:G20">
    <cfRule type="expression" dxfId="5" priority="5">
      <formula>(TODAY()-G5)&lt;=$A$25</formula>
    </cfRule>
  </conditionalFormatting>
  <conditionalFormatting sqref="G5:G20">
    <cfRule type="expression" dxfId="4" priority="6">
      <formula>NOT(ISBLANK(G5))</formula>
    </cfRule>
  </conditionalFormatting>
  <conditionalFormatting sqref="D4">
    <cfRule type="containsText" dxfId="3" priority="7" operator="containsText" text="Vertex42">
      <formula>NOT(ISERROR(SEARCH(("Vertex42"),(D4))))</formula>
    </cfRule>
  </conditionalFormatting>
  <conditionalFormatting sqref="J5:J20">
    <cfRule type="containsText" dxfId="2" priority="8" operator="containsText" text="Cold">
      <formula>NOT(ISERROR(SEARCH(("Cold"),(J5))))</formula>
    </cfRule>
  </conditionalFormatting>
  <conditionalFormatting sqref="J5:J20">
    <cfRule type="containsText" dxfId="1" priority="9" operator="containsText" text="Warm">
      <formula>NOT(ISERROR(SEARCH(("Warm"),(J5))))</formula>
    </cfRule>
  </conditionalFormatting>
  <conditionalFormatting sqref="J5:J20">
    <cfRule type="containsText" dxfId="0" priority="10" operator="containsText" text="Hot">
      <formula>NOT(ISERROR(SEARCH(("Hot"),(J5))))</formula>
    </cfRule>
  </conditionalFormatting>
  <conditionalFormatting sqref="A5">
    <cfRule type="colorScale" priority="11">
      <colorScale>
        <cfvo type="min"/>
        <cfvo type="max"/>
        <color rgb="FF57BB8A"/>
        <color rgb="FFFFFFFF"/>
      </colorScale>
    </cfRule>
  </conditionalFormatting>
  <dataValidations count="4">
    <dataValidation type="list" allowBlank="1" sqref="A5:A20">
      <formula1>Customers</formula1>
    </dataValidation>
    <dataValidation type="list" allowBlank="1" sqref="L5:L20">
      <formula1>team_names</formula1>
    </dataValidation>
    <dataValidation type="list" allowBlank="1" showErrorMessage="1" sqref="K5:K20">
      <formula1>lead_source</formula1>
    </dataValidation>
    <dataValidation type="list" allowBlank="1" showErrorMessage="1" sqref="J5:J20">
      <formula1>lead_status</formula1>
    </dataValidation>
  </dataValidations>
  <hyperlinks>
    <hyperlink ref="L1" r:id="rId1"/>
    <hyperlink ref="L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6428C"/>
    <outlinePr summaryBelow="0" summaryRight="0"/>
  </sheetPr>
  <dimension ref="A1:H29"/>
  <sheetViews>
    <sheetView showGridLines="0" workbookViewId="0">
      <pane ySplit="4" topLeftCell="A5" activePane="bottomLeft" state="frozen"/>
      <selection pane="bottomLeft" activeCell="F1" sqref="F1"/>
    </sheetView>
  </sheetViews>
  <sheetFormatPr defaultColWidth="17.28515625" defaultRowHeight="15.75" customHeight="1"/>
  <cols>
    <col min="1" max="1" width="18" customWidth="1"/>
    <col min="2" max="2" width="22.140625" customWidth="1"/>
    <col min="3" max="3" width="19.28515625" customWidth="1"/>
    <col min="4" max="4" width="16.42578125" customWidth="1"/>
    <col min="5" max="5" width="22.5703125" customWidth="1"/>
    <col min="6" max="6" width="40" bestFit="1" customWidth="1"/>
    <col min="7" max="7" width="4" customWidth="1"/>
    <col min="8" max="8" width="11.85546875" customWidth="1"/>
  </cols>
  <sheetData>
    <row r="1" spans="1:8" ht="27.75" customHeight="1">
      <c r="A1" s="35" t="s">
        <v>34</v>
      </c>
      <c r="B1" s="2"/>
      <c r="C1" s="2"/>
      <c r="D1" s="2"/>
      <c r="E1" s="2"/>
      <c r="F1" s="91" t="s">
        <v>93</v>
      </c>
      <c r="G1" s="2"/>
      <c r="H1" s="3"/>
    </row>
    <row r="2" spans="1:8" ht="18" customHeight="1">
      <c r="A2" s="4" t="s">
        <v>35</v>
      </c>
      <c r="B2" s="5"/>
      <c r="C2" s="2"/>
      <c r="D2" s="2"/>
      <c r="E2" s="2"/>
      <c r="F2" s="6" t="s">
        <v>3</v>
      </c>
      <c r="H2" s="6"/>
    </row>
    <row r="3" spans="1:8" ht="18" customHeight="1">
      <c r="A3" s="7"/>
      <c r="B3" s="2"/>
      <c r="C3" s="2"/>
      <c r="D3" s="2"/>
      <c r="E3" s="9"/>
      <c r="F3" s="9"/>
      <c r="H3" s="8"/>
    </row>
    <row r="4" spans="1:8" ht="33" customHeight="1">
      <c r="A4" s="36" t="s">
        <v>36</v>
      </c>
      <c r="B4" s="36" t="s">
        <v>4</v>
      </c>
      <c r="C4" s="36" t="s">
        <v>37</v>
      </c>
      <c r="D4" s="36" t="s">
        <v>38</v>
      </c>
      <c r="E4" s="36" t="s">
        <v>15</v>
      </c>
      <c r="F4" s="36" t="s">
        <v>16</v>
      </c>
      <c r="G4" s="37"/>
      <c r="H4" s="38"/>
    </row>
    <row r="5" spans="1:8" ht="15">
      <c r="A5" s="17">
        <v>43969</v>
      </c>
      <c r="B5" s="39" t="s">
        <v>17</v>
      </c>
      <c r="C5" s="40"/>
      <c r="D5" s="21" t="s">
        <v>39</v>
      </c>
      <c r="E5" s="39" t="s">
        <v>20</v>
      </c>
      <c r="F5" s="41"/>
      <c r="G5" s="37"/>
      <c r="H5" s="38"/>
    </row>
    <row r="6" spans="1:8" ht="15">
      <c r="A6" s="17">
        <v>43969</v>
      </c>
      <c r="B6" s="39" t="s">
        <v>21</v>
      </c>
      <c r="C6" s="40"/>
      <c r="D6" s="21" t="s">
        <v>8</v>
      </c>
      <c r="E6" s="39" t="s">
        <v>24</v>
      </c>
      <c r="F6" s="41"/>
      <c r="G6" s="37"/>
      <c r="H6" s="38"/>
    </row>
    <row r="7" spans="1:8" ht="15">
      <c r="A7" s="24"/>
      <c r="B7" s="21"/>
      <c r="C7" s="40"/>
      <c r="D7" s="21"/>
      <c r="E7" s="21"/>
      <c r="F7" s="41"/>
      <c r="G7" s="37"/>
      <c r="H7" s="38"/>
    </row>
    <row r="8" spans="1:8" ht="15">
      <c r="A8" s="24"/>
      <c r="B8" s="21"/>
      <c r="C8" s="40"/>
      <c r="D8" s="21"/>
      <c r="E8" s="21"/>
      <c r="F8" s="41"/>
      <c r="G8" s="37"/>
      <c r="H8" s="38"/>
    </row>
    <row r="9" spans="1:8" ht="15">
      <c r="A9" s="24"/>
      <c r="B9" s="21"/>
      <c r="C9" s="40"/>
      <c r="D9" s="21"/>
      <c r="E9" s="21"/>
      <c r="F9" s="41"/>
      <c r="G9" s="37"/>
      <c r="H9" s="38"/>
    </row>
    <row r="10" spans="1:8" ht="15">
      <c r="A10" s="24"/>
      <c r="B10" s="21"/>
      <c r="C10" s="40"/>
      <c r="D10" s="21"/>
      <c r="E10" s="21"/>
      <c r="F10" s="41"/>
      <c r="G10" s="37"/>
      <c r="H10" s="38"/>
    </row>
    <row r="11" spans="1:8" ht="15">
      <c r="A11" s="24"/>
      <c r="B11" s="21"/>
      <c r="C11" s="40"/>
      <c r="D11" s="21"/>
      <c r="E11" s="21"/>
      <c r="F11" s="41"/>
      <c r="G11" s="37"/>
      <c r="H11" s="38"/>
    </row>
    <row r="12" spans="1:8" ht="15">
      <c r="A12" s="24"/>
      <c r="B12" s="21"/>
      <c r="C12" s="40"/>
      <c r="D12" s="21"/>
      <c r="E12" s="21"/>
      <c r="F12" s="41"/>
      <c r="G12" s="37"/>
      <c r="H12" s="38"/>
    </row>
    <row r="13" spans="1:8" ht="15">
      <c r="A13" s="24"/>
      <c r="B13" s="21"/>
      <c r="C13" s="40"/>
      <c r="D13" s="21"/>
      <c r="E13" s="21"/>
      <c r="F13" s="41"/>
      <c r="G13" s="37"/>
      <c r="H13" s="38"/>
    </row>
    <row r="14" spans="1:8" ht="15">
      <c r="A14" s="24"/>
      <c r="B14" s="21"/>
      <c r="C14" s="40"/>
      <c r="D14" s="21"/>
      <c r="E14" s="21"/>
      <c r="F14" s="41"/>
      <c r="G14" s="37"/>
      <c r="H14" s="38"/>
    </row>
    <row r="15" spans="1:8" ht="15">
      <c r="A15" s="24"/>
      <c r="B15" s="21"/>
      <c r="C15" s="40"/>
      <c r="D15" s="21"/>
      <c r="E15" s="21"/>
      <c r="F15" s="41"/>
      <c r="G15" s="37"/>
      <c r="H15" s="38"/>
    </row>
    <row r="16" spans="1:8" ht="15">
      <c r="A16" s="24"/>
      <c r="B16" s="21"/>
      <c r="C16" s="40"/>
      <c r="D16" s="21"/>
      <c r="E16" s="21"/>
      <c r="F16" s="41"/>
      <c r="G16" s="37"/>
      <c r="H16" s="38"/>
    </row>
    <row r="17" spans="1:8" ht="15">
      <c r="A17" s="24"/>
      <c r="B17" s="21"/>
      <c r="C17" s="40"/>
      <c r="D17" s="21"/>
      <c r="E17" s="21"/>
      <c r="F17" s="41"/>
      <c r="G17" s="37"/>
      <c r="H17" s="38"/>
    </row>
    <row r="18" spans="1:8" ht="15">
      <c r="A18" s="24"/>
      <c r="B18" s="21"/>
      <c r="C18" s="40"/>
      <c r="D18" s="21"/>
      <c r="E18" s="21"/>
      <c r="F18" s="41"/>
      <c r="G18" s="37"/>
      <c r="H18" s="38"/>
    </row>
    <row r="19" spans="1:8" ht="15">
      <c r="A19" s="24"/>
      <c r="B19" s="21"/>
      <c r="C19" s="40"/>
      <c r="D19" s="21"/>
      <c r="E19" s="21"/>
      <c r="F19" s="41"/>
      <c r="G19" s="37"/>
      <c r="H19" s="38"/>
    </row>
    <row r="20" spans="1:8" ht="15">
      <c r="A20" s="24"/>
      <c r="B20" s="21"/>
      <c r="C20" s="40"/>
      <c r="D20" s="21"/>
      <c r="E20" s="21"/>
      <c r="F20" s="41"/>
      <c r="G20" s="37"/>
      <c r="H20" s="38"/>
    </row>
    <row r="21" spans="1:8" ht="15">
      <c r="A21" s="24"/>
      <c r="B21" s="21"/>
      <c r="C21" s="40"/>
      <c r="D21" s="21"/>
      <c r="E21" s="21"/>
      <c r="F21" s="41"/>
      <c r="G21" s="37"/>
      <c r="H21" s="38"/>
    </row>
    <row r="22" spans="1:8" ht="15">
      <c r="A22" s="24"/>
      <c r="B22" s="21"/>
      <c r="C22" s="40"/>
      <c r="D22" s="21"/>
      <c r="E22" s="21"/>
      <c r="F22" s="41"/>
      <c r="G22" s="37"/>
      <c r="H22" s="38"/>
    </row>
    <row r="23" spans="1:8" ht="15">
      <c r="A23" s="24"/>
      <c r="B23" s="21"/>
      <c r="C23" s="40"/>
      <c r="D23" s="21"/>
      <c r="E23" s="21"/>
      <c r="F23" s="41"/>
      <c r="G23" s="37"/>
      <c r="H23" s="38"/>
    </row>
    <row r="24" spans="1:8" ht="15">
      <c r="A24" s="24"/>
      <c r="B24" s="21"/>
      <c r="C24" s="40"/>
      <c r="D24" s="21"/>
      <c r="E24" s="21"/>
      <c r="F24" s="41"/>
      <c r="G24" s="37"/>
      <c r="H24" s="38"/>
    </row>
    <row r="25" spans="1:8" ht="15">
      <c r="A25" s="24"/>
      <c r="B25" s="21"/>
      <c r="C25" s="40"/>
      <c r="D25" s="21"/>
      <c r="E25" s="21"/>
      <c r="F25" s="41"/>
      <c r="G25" s="37"/>
      <c r="H25" s="38"/>
    </row>
    <row r="26" spans="1:8" ht="15">
      <c r="A26" s="24"/>
      <c r="B26" s="21"/>
      <c r="C26" s="40"/>
      <c r="D26" s="21"/>
      <c r="E26" s="21"/>
      <c r="F26" s="41"/>
      <c r="G26" s="37"/>
      <c r="H26" s="38"/>
    </row>
    <row r="27" spans="1:8" ht="15">
      <c r="A27" s="24"/>
      <c r="B27" s="21"/>
      <c r="C27" s="40"/>
      <c r="D27" s="21"/>
      <c r="E27" s="21"/>
      <c r="F27" s="41"/>
      <c r="G27" s="37"/>
      <c r="H27" s="38"/>
    </row>
    <row r="28" spans="1:8" ht="15">
      <c r="A28" s="42"/>
      <c r="B28" s="28"/>
      <c r="C28" s="43"/>
      <c r="D28" s="28"/>
      <c r="E28" s="28"/>
      <c r="F28" s="44"/>
      <c r="G28" s="37"/>
      <c r="H28" s="38"/>
    </row>
    <row r="29" spans="1:8" ht="15">
      <c r="A29" s="11" t="s">
        <v>40</v>
      </c>
      <c r="B29" s="11"/>
      <c r="C29" s="11"/>
      <c r="D29" s="11"/>
      <c r="E29" s="45"/>
      <c r="F29" s="45" t="s">
        <v>30</v>
      </c>
      <c r="G29" s="37"/>
      <c r="H29" s="38"/>
    </row>
  </sheetData>
  <autoFilter ref="A4:F29"/>
  <dataValidations count="2">
    <dataValidation type="list" allowBlank="1" sqref="E5:E28">
      <formula1>team_names</formula1>
    </dataValidation>
    <dataValidation type="list" allowBlank="1" showInputMessage="1" prompt=" - " sqref="B5:B28">
      <formula1>Customers</formula1>
    </dataValidation>
  </dataValidations>
  <hyperlinks>
    <hyperlink ref="F1" r:id="rId1"/>
    <hyperlink ref="F2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D7E1D"/>
    <outlinePr summaryBelow="0" summaryRight="0"/>
  </sheetPr>
  <dimension ref="A1:I29"/>
  <sheetViews>
    <sheetView showGridLines="0" workbookViewId="0">
      <pane ySplit="4" topLeftCell="A5" activePane="bottomLeft" state="frozen"/>
      <selection pane="bottomLeft" activeCell="G1" sqref="G1"/>
    </sheetView>
  </sheetViews>
  <sheetFormatPr defaultColWidth="17.28515625" defaultRowHeight="15.75" customHeight="1"/>
  <cols>
    <col min="1" max="1" width="16.28515625" customWidth="1"/>
    <col min="2" max="2" width="17.5703125" customWidth="1"/>
    <col min="3" max="3" width="13" customWidth="1"/>
    <col min="4" max="4" width="33.5703125" customWidth="1"/>
    <col min="5" max="5" width="17.5703125" customWidth="1"/>
    <col min="6" max="6" width="19.85546875" customWidth="1"/>
    <col min="7" max="7" width="26.28515625" customWidth="1"/>
    <col min="8" max="8" width="5.28515625" customWidth="1"/>
    <col min="9" max="9" width="9.85546875" customWidth="1"/>
  </cols>
  <sheetData>
    <row r="1" spans="1:9" ht="27.75" customHeight="1">
      <c r="A1" s="46" t="s">
        <v>41</v>
      </c>
      <c r="B1" s="2"/>
      <c r="C1" s="2"/>
      <c r="D1" s="2"/>
      <c r="E1" s="2"/>
      <c r="F1" s="2"/>
      <c r="G1" s="91" t="s">
        <v>93</v>
      </c>
      <c r="H1" s="2"/>
      <c r="I1" s="47"/>
    </row>
    <row r="2" spans="1:9" ht="18" customHeight="1">
      <c r="A2" s="4" t="s">
        <v>42</v>
      </c>
      <c r="B2" s="5"/>
      <c r="C2" s="2"/>
      <c r="D2" s="2"/>
      <c r="E2" s="2"/>
      <c r="F2" s="2"/>
      <c r="G2" s="6" t="s">
        <v>3</v>
      </c>
      <c r="I2" s="48"/>
    </row>
    <row r="3" spans="1:9" ht="18" customHeight="1">
      <c r="A3" s="7"/>
      <c r="B3" s="2"/>
      <c r="C3" s="2"/>
      <c r="D3" s="2"/>
      <c r="E3" s="2"/>
      <c r="F3" s="9"/>
      <c r="G3" s="9"/>
      <c r="I3" s="8"/>
    </row>
    <row r="4" spans="1:9" ht="33" customHeight="1">
      <c r="A4" s="49" t="s">
        <v>43</v>
      </c>
      <c r="B4" s="49" t="s">
        <v>44</v>
      </c>
      <c r="C4" s="49" t="s">
        <v>45</v>
      </c>
      <c r="D4" s="49" t="s">
        <v>46</v>
      </c>
      <c r="E4" s="49" t="s">
        <v>47</v>
      </c>
      <c r="F4" s="49" t="s">
        <v>48</v>
      </c>
      <c r="G4" s="49" t="s">
        <v>16</v>
      </c>
      <c r="H4" s="37"/>
      <c r="I4" s="11"/>
    </row>
    <row r="5" spans="1:9" ht="15">
      <c r="A5" s="17">
        <v>43969</v>
      </c>
      <c r="B5" s="39" t="s">
        <v>17</v>
      </c>
      <c r="C5" s="50">
        <v>4500000</v>
      </c>
      <c r="D5" s="51" t="s">
        <v>49</v>
      </c>
      <c r="E5" s="19">
        <v>2342</v>
      </c>
      <c r="F5" s="39" t="s">
        <v>20</v>
      </c>
      <c r="G5" s="41"/>
      <c r="H5" s="37"/>
      <c r="I5" s="11"/>
    </row>
    <row r="6" spans="1:9" ht="15">
      <c r="A6" s="17">
        <v>43955</v>
      </c>
      <c r="B6" s="39" t="s">
        <v>21</v>
      </c>
      <c r="C6" s="50">
        <v>2500000</v>
      </c>
      <c r="D6" s="51" t="s">
        <v>50</v>
      </c>
      <c r="E6" s="19">
        <v>2343</v>
      </c>
      <c r="F6" s="39" t="s">
        <v>28</v>
      </c>
      <c r="G6" s="41"/>
      <c r="H6" s="37"/>
      <c r="I6" s="22"/>
    </row>
    <row r="7" spans="1:9" ht="15">
      <c r="A7" s="24"/>
      <c r="B7" s="21"/>
      <c r="C7" s="23"/>
      <c r="D7" s="52"/>
      <c r="E7" s="20"/>
      <c r="F7" s="21"/>
      <c r="G7" s="41"/>
      <c r="H7" s="37"/>
      <c r="I7" s="11"/>
    </row>
    <row r="8" spans="1:9" ht="15">
      <c r="A8" s="24"/>
      <c r="B8" s="21"/>
      <c r="C8" s="23"/>
      <c r="D8" s="52"/>
      <c r="E8" s="20"/>
      <c r="F8" s="21"/>
      <c r="G8" s="41"/>
      <c r="H8" s="37"/>
      <c r="I8" s="11"/>
    </row>
    <row r="9" spans="1:9" ht="15">
      <c r="A9" s="24"/>
      <c r="B9" s="21"/>
      <c r="C9" s="23"/>
      <c r="D9" s="52"/>
      <c r="E9" s="20"/>
      <c r="F9" s="21"/>
      <c r="G9" s="41"/>
      <c r="H9" s="37"/>
      <c r="I9" s="11"/>
    </row>
    <row r="10" spans="1:9" ht="15">
      <c r="A10" s="24"/>
      <c r="B10" s="21"/>
      <c r="C10" s="23"/>
      <c r="D10" s="52"/>
      <c r="E10" s="20"/>
      <c r="F10" s="21"/>
      <c r="G10" s="41"/>
      <c r="H10" s="37"/>
      <c r="I10" s="11"/>
    </row>
    <row r="11" spans="1:9" ht="15">
      <c r="A11" s="24"/>
      <c r="B11" s="21"/>
      <c r="C11" s="23"/>
      <c r="D11" s="52"/>
      <c r="E11" s="20"/>
      <c r="F11" s="21"/>
      <c r="G11" s="41"/>
      <c r="H11" s="37"/>
      <c r="I11" s="11"/>
    </row>
    <row r="12" spans="1:9" ht="15">
      <c r="A12" s="24"/>
      <c r="B12" s="21"/>
      <c r="C12" s="23"/>
      <c r="D12" s="52"/>
      <c r="E12" s="20"/>
      <c r="F12" s="21"/>
      <c r="G12" s="41"/>
      <c r="H12" s="37"/>
      <c r="I12" s="11"/>
    </row>
    <row r="13" spans="1:9" ht="15">
      <c r="A13" s="24"/>
      <c r="B13" s="21"/>
      <c r="C13" s="23"/>
      <c r="D13" s="52"/>
      <c r="E13" s="20"/>
      <c r="F13" s="21"/>
      <c r="G13" s="41"/>
      <c r="H13" s="37"/>
      <c r="I13" s="11"/>
    </row>
    <row r="14" spans="1:9" ht="15">
      <c r="A14" s="24"/>
      <c r="B14" s="21"/>
      <c r="C14" s="23"/>
      <c r="D14" s="52"/>
      <c r="E14" s="20"/>
      <c r="F14" s="21"/>
      <c r="G14" s="41"/>
      <c r="H14" s="37"/>
      <c r="I14" s="11"/>
    </row>
    <row r="15" spans="1:9" ht="15">
      <c r="A15" s="24"/>
      <c r="B15" s="21"/>
      <c r="C15" s="23"/>
      <c r="D15" s="52"/>
      <c r="E15" s="20"/>
      <c r="F15" s="21"/>
      <c r="G15" s="41"/>
      <c r="H15" s="37"/>
      <c r="I15" s="11"/>
    </row>
    <row r="16" spans="1:9" ht="15">
      <c r="A16" s="24"/>
      <c r="B16" s="21"/>
      <c r="C16" s="23"/>
      <c r="D16" s="52"/>
      <c r="E16" s="20"/>
      <c r="F16" s="21"/>
      <c r="G16" s="41"/>
      <c r="H16" s="37"/>
      <c r="I16" s="11"/>
    </row>
    <row r="17" spans="1:9" ht="15">
      <c r="A17" s="24"/>
      <c r="B17" s="21"/>
      <c r="C17" s="23"/>
      <c r="D17" s="52"/>
      <c r="E17" s="20"/>
      <c r="F17" s="21"/>
      <c r="G17" s="41"/>
      <c r="H17" s="37"/>
      <c r="I17" s="11"/>
    </row>
    <row r="18" spans="1:9" ht="15">
      <c r="A18" s="24"/>
      <c r="B18" s="21"/>
      <c r="C18" s="23"/>
      <c r="D18" s="52"/>
      <c r="E18" s="20"/>
      <c r="F18" s="21"/>
      <c r="G18" s="41"/>
      <c r="H18" s="37"/>
      <c r="I18" s="11"/>
    </row>
    <row r="19" spans="1:9" ht="15">
      <c r="A19" s="24"/>
      <c r="B19" s="21"/>
      <c r="C19" s="23"/>
      <c r="D19" s="52"/>
      <c r="E19" s="20"/>
      <c r="F19" s="21"/>
      <c r="G19" s="41"/>
      <c r="H19" s="37"/>
      <c r="I19" s="11"/>
    </row>
    <row r="20" spans="1:9" ht="15">
      <c r="A20" s="24"/>
      <c r="B20" s="21"/>
      <c r="C20" s="23"/>
      <c r="D20" s="52"/>
      <c r="E20" s="20"/>
      <c r="F20" s="21"/>
      <c r="G20" s="41"/>
      <c r="H20" s="37"/>
      <c r="I20" s="11"/>
    </row>
    <row r="21" spans="1:9" ht="15">
      <c r="A21" s="24"/>
      <c r="B21" s="21"/>
      <c r="C21" s="23"/>
      <c r="D21" s="52"/>
      <c r="E21" s="20"/>
      <c r="F21" s="21"/>
      <c r="G21" s="41"/>
      <c r="H21" s="37"/>
      <c r="I21" s="11"/>
    </row>
    <row r="22" spans="1:9" ht="15">
      <c r="A22" s="24"/>
      <c r="B22" s="21"/>
      <c r="C22" s="23"/>
      <c r="D22" s="52"/>
      <c r="E22" s="20"/>
      <c r="F22" s="21"/>
      <c r="G22" s="41"/>
      <c r="H22" s="37"/>
      <c r="I22" s="11"/>
    </row>
    <row r="23" spans="1:9" ht="15">
      <c r="A23" s="24"/>
      <c r="B23" s="21"/>
      <c r="C23" s="23"/>
      <c r="D23" s="52"/>
      <c r="E23" s="20"/>
      <c r="F23" s="21"/>
      <c r="G23" s="41"/>
      <c r="H23" s="37"/>
      <c r="I23" s="11"/>
    </row>
    <row r="24" spans="1:9" ht="15">
      <c r="A24" s="24"/>
      <c r="B24" s="21"/>
      <c r="C24" s="23"/>
      <c r="D24" s="52"/>
      <c r="E24" s="20"/>
      <c r="F24" s="21"/>
      <c r="G24" s="41"/>
      <c r="H24" s="37"/>
      <c r="I24" s="11"/>
    </row>
    <row r="25" spans="1:9" ht="15">
      <c r="A25" s="24"/>
      <c r="B25" s="21"/>
      <c r="C25" s="23"/>
      <c r="D25" s="52"/>
      <c r="E25" s="20"/>
      <c r="F25" s="21"/>
      <c r="G25" s="41"/>
      <c r="H25" s="37"/>
      <c r="I25" s="11"/>
    </row>
    <row r="26" spans="1:9" ht="15">
      <c r="A26" s="24"/>
      <c r="B26" s="21"/>
      <c r="C26" s="23"/>
      <c r="D26" s="52"/>
      <c r="E26" s="20"/>
      <c r="F26" s="21"/>
      <c r="G26" s="41"/>
      <c r="H26" s="37"/>
      <c r="I26" s="11"/>
    </row>
    <row r="27" spans="1:9" ht="15">
      <c r="A27" s="24"/>
      <c r="B27" s="21"/>
      <c r="C27" s="23"/>
      <c r="D27" s="52"/>
      <c r="E27" s="20"/>
      <c r="F27" s="21"/>
      <c r="G27" s="41"/>
      <c r="H27" s="37"/>
      <c r="I27" s="11"/>
    </row>
    <row r="28" spans="1:9" ht="15">
      <c r="A28" s="42"/>
      <c r="B28" s="28"/>
      <c r="C28" s="53"/>
      <c r="D28" s="53"/>
      <c r="E28" s="53"/>
      <c r="F28" s="28"/>
      <c r="G28" s="44"/>
      <c r="H28" s="37"/>
      <c r="I28" s="11"/>
    </row>
    <row r="29" spans="1:9" ht="15" customHeight="1">
      <c r="A29" s="2"/>
      <c r="B29" s="2"/>
      <c r="C29" s="2"/>
      <c r="D29" s="2"/>
      <c r="E29" s="2"/>
      <c r="F29" s="54"/>
      <c r="G29" s="54" t="s">
        <v>30</v>
      </c>
      <c r="H29" s="2"/>
      <c r="I29" s="2"/>
    </row>
  </sheetData>
  <autoFilter ref="A4:G28"/>
  <dataValidations count="2">
    <dataValidation type="list" allowBlank="1" sqref="B5:B28">
      <formula1>Customers</formula1>
    </dataValidation>
    <dataValidation type="list" allowBlank="1" sqref="F5:F28">
      <formula1>team_names</formula1>
    </dataValidation>
  </dataValidations>
  <hyperlinks>
    <hyperlink ref="G2" r:id="rId1"/>
    <hyperlink ref="G1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34D36"/>
    <outlinePr summaryBelow="0" summaryRight="0"/>
  </sheetPr>
  <dimension ref="A1:I29"/>
  <sheetViews>
    <sheetView showGridLines="0" workbookViewId="0">
      <pane ySplit="4" topLeftCell="A5" activePane="bottomLeft" state="frozen"/>
      <selection pane="bottomLeft" activeCell="G1" sqref="G1"/>
    </sheetView>
  </sheetViews>
  <sheetFormatPr defaultColWidth="17.28515625" defaultRowHeight="15.75" customHeight="1"/>
  <cols>
    <col min="1" max="1" width="20.5703125" customWidth="1"/>
    <col min="2" max="2" width="17.42578125" customWidth="1"/>
    <col min="3" max="3" width="17.85546875" customWidth="1"/>
    <col min="4" max="4" width="17.7109375" customWidth="1"/>
    <col min="5" max="5" width="30.140625" customWidth="1"/>
    <col min="6" max="7" width="25.42578125" customWidth="1"/>
    <col min="8" max="8" width="16.28515625" customWidth="1"/>
    <col min="9" max="9" width="11.140625" customWidth="1"/>
  </cols>
  <sheetData>
    <row r="1" spans="1:9" ht="27.75" customHeight="1">
      <c r="A1" s="55" t="s">
        <v>51</v>
      </c>
      <c r="B1" s="2"/>
      <c r="C1" s="2"/>
      <c r="D1" s="2"/>
      <c r="E1" s="2"/>
      <c r="F1" s="2"/>
      <c r="G1" s="91" t="s">
        <v>93</v>
      </c>
      <c r="H1" s="2"/>
    </row>
    <row r="2" spans="1:9" ht="18" customHeight="1">
      <c r="A2" s="4" t="s">
        <v>52</v>
      </c>
      <c r="B2" s="5"/>
      <c r="C2" s="2"/>
      <c r="D2" s="2"/>
      <c r="E2" s="2"/>
      <c r="F2" s="2"/>
      <c r="G2" s="6" t="s">
        <v>3</v>
      </c>
    </row>
    <row r="3" spans="1:9" ht="15" customHeight="1">
      <c r="A3" s="2"/>
      <c r="B3" s="2"/>
      <c r="C3" s="2"/>
      <c r="D3" s="2"/>
      <c r="E3" s="2"/>
      <c r="F3" s="2"/>
      <c r="G3" s="56"/>
      <c r="H3" s="57"/>
      <c r="I3" s="9"/>
    </row>
    <row r="4" spans="1:9" ht="33" customHeight="1">
      <c r="A4" s="58" t="s">
        <v>4</v>
      </c>
      <c r="B4" s="58" t="s">
        <v>5</v>
      </c>
      <c r="C4" s="58" t="s">
        <v>6</v>
      </c>
      <c r="D4" s="58" t="s">
        <v>7</v>
      </c>
      <c r="E4" s="58" t="s">
        <v>53</v>
      </c>
      <c r="F4" s="58" t="s">
        <v>54</v>
      </c>
      <c r="G4" s="58" t="s">
        <v>55</v>
      </c>
      <c r="H4" s="58" t="s">
        <v>56</v>
      </c>
      <c r="I4" s="58" t="s">
        <v>16</v>
      </c>
    </row>
    <row r="5" spans="1:9" ht="25.5">
      <c r="A5" s="39" t="s">
        <v>17</v>
      </c>
      <c r="B5" s="39" t="s">
        <v>57</v>
      </c>
      <c r="C5" s="39" t="s">
        <v>58</v>
      </c>
      <c r="D5" s="39">
        <v>985912999</v>
      </c>
      <c r="E5" s="59" t="s">
        <v>59</v>
      </c>
      <c r="F5" s="60" t="s">
        <v>60</v>
      </c>
      <c r="G5" s="39" t="s">
        <v>61</v>
      </c>
      <c r="H5" s="19" t="s">
        <v>62</v>
      </c>
      <c r="I5" s="39" t="s">
        <v>29</v>
      </c>
    </row>
    <row r="6" spans="1:9" ht="25.5">
      <c r="A6" s="39" t="s">
        <v>21</v>
      </c>
      <c r="B6" s="21" t="s">
        <v>63</v>
      </c>
      <c r="C6" s="21" t="s">
        <v>64</v>
      </c>
      <c r="D6" s="39">
        <v>86765223</v>
      </c>
      <c r="E6" s="61" t="s">
        <v>65</v>
      </c>
      <c r="F6" s="39" t="s">
        <v>66</v>
      </c>
      <c r="G6" s="39" t="s">
        <v>67</v>
      </c>
      <c r="H6" s="19" t="s">
        <v>68</v>
      </c>
      <c r="I6" s="21"/>
    </row>
    <row r="7" spans="1:9" ht="25.5">
      <c r="A7" s="39" t="s">
        <v>26</v>
      </c>
      <c r="B7" s="39" t="s">
        <v>69</v>
      </c>
      <c r="C7" s="39" t="s">
        <v>70</v>
      </c>
      <c r="D7" s="39">
        <v>356242789</v>
      </c>
      <c r="E7" s="61" t="s">
        <v>71</v>
      </c>
      <c r="F7" s="39" t="s">
        <v>72</v>
      </c>
      <c r="G7" s="39" t="s">
        <v>73</v>
      </c>
      <c r="H7" s="19" t="s">
        <v>62</v>
      </c>
      <c r="I7" s="21"/>
    </row>
    <row r="8" spans="1:9" ht="12.75">
      <c r="A8" s="21"/>
      <c r="B8" s="21"/>
      <c r="C8" s="21"/>
      <c r="D8" s="21"/>
      <c r="E8" s="62"/>
      <c r="F8" s="21"/>
      <c r="G8" s="21"/>
      <c r="H8" s="20"/>
      <c r="I8" s="21"/>
    </row>
    <row r="9" spans="1:9" ht="12.75">
      <c r="A9" s="21"/>
      <c r="B9" s="21"/>
      <c r="C9" s="21"/>
      <c r="D9" s="21"/>
      <c r="E9" s="62"/>
      <c r="F9" s="21"/>
      <c r="G9" s="21"/>
      <c r="H9" s="20"/>
      <c r="I9" s="21"/>
    </row>
    <row r="10" spans="1:9" ht="12.75">
      <c r="A10" s="21"/>
      <c r="B10" s="21"/>
      <c r="C10" s="21"/>
      <c r="D10" s="21"/>
      <c r="E10" s="62"/>
      <c r="F10" s="21"/>
      <c r="G10" s="21"/>
      <c r="H10" s="20"/>
      <c r="I10" s="21"/>
    </row>
    <row r="11" spans="1:9" ht="12.75">
      <c r="A11" s="21"/>
      <c r="B11" s="21"/>
      <c r="C11" s="21"/>
      <c r="D11" s="21"/>
      <c r="E11" s="62"/>
      <c r="F11" s="21"/>
      <c r="G11" s="21"/>
      <c r="H11" s="20"/>
      <c r="I11" s="21"/>
    </row>
    <row r="12" spans="1:9" ht="12.75">
      <c r="A12" s="21"/>
      <c r="B12" s="21"/>
      <c r="C12" s="21"/>
      <c r="D12" s="21"/>
      <c r="E12" s="62"/>
      <c r="F12" s="21"/>
      <c r="G12" s="21"/>
      <c r="H12" s="20"/>
      <c r="I12" s="21"/>
    </row>
    <row r="13" spans="1:9" ht="12.75">
      <c r="A13" s="21"/>
      <c r="B13" s="21"/>
      <c r="C13" s="21"/>
      <c r="D13" s="21"/>
      <c r="E13" s="62"/>
      <c r="F13" s="21"/>
      <c r="G13" s="21"/>
      <c r="H13" s="20"/>
      <c r="I13" s="21"/>
    </row>
    <row r="14" spans="1:9" ht="12.75">
      <c r="A14" s="21"/>
      <c r="B14" s="21"/>
      <c r="C14" s="21"/>
      <c r="D14" s="21"/>
      <c r="E14" s="62"/>
      <c r="F14" s="21"/>
      <c r="G14" s="21"/>
      <c r="H14" s="20"/>
      <c r="I14" s="21"/>
    </row>
    <row r="15" spans="1:9" ht="12.75">
      <c r="A15" s="21"/>
      <c r="B15" s="21"/>
      <c r="C15" s="21"/>
      <c r="D15" s="21"/>
      <c r="E15" s="62"/>
      <c r="F15" s="21"/>
      <c r="G15" s="21"/>
      <c r="H15" s="20"/>
      <c r="I15" s="21"/>
    </row>
    <row r="16" spans="1:9" ht="12.75">
      <c r="A16" s="21"/>
      <c r="B16" s="21"/>
      <c r="C16" s="21"/>
      <c r="D16" s="21"/>
      <c r="E16" s="62"/>
      <c r="F16" s="21"/>
      <c r="G16" s="21"/>
      <c r="H16" s="20"/>
      <c r="I16" s="21"/>
    </row>
    <row r="17" spans="1:9" ht="12.75">
      <c r="A17" s="21"/>
      <c r="B17" s="21"/>
      <c r="C17" s="21"/>
      <c r="D17" s="21"/>
      <c r="E17" s="62"/>
      <c r="F17" s="21"/>
      <c r="G17" s="21"/>
      <c r="H17" s="20"/>
      <c r="I17" s="21"/>
    </row>
    <row r="18" spans="1:9" ht="12.75">
      <c r="A18" s="21"/>
      <c r="B18" s="21"/>
      <c r="C18" s="21"/>
      <c r="D18" s="21"/>
      <c r="E18" s="62"/>
      <c r="F18" s="21"/>
      <c r="G18" s="21"/>
      <c r="H18" s="20"/>
      <c r="I18" s="21"/>
    </row>
    <row r="19" spans="1:9" ht="12.75">
      <c r="A19" s="21"/>
      <c r="B19" s="21"/>
      <c r="C19" s="21"/>
      <c r="D19" s="21"/>
      <c r="E19" s="62"/>
      <c r="F19" s="21"/>
      <c r="G19" s="21"/>
      <c r="H19" s="20"/>
      <c r="I19" s="21"/>
    </row>
    <row r="20" spans="1:9" ht="12.75">
      <c r="A20" s="21"/>
      <c r="B20" s="21"/>
      <c r="C20" s="21"/>
      <c r="D20" s="21"/>
      <c r="E20" s="62"/>
      <c r="F20" s="21"/>
      <c r="G20" s="21"/>
      <c r="H20" s="20"/>
      <c r="I20" s="21"/>
    </row>
    <row r="21" spans="1:9" ht="12.75">
      <c r="A21" s="21"/>
      <c r="B21" s="21"/>
      <c r="C21" s="21"/>
      <c r="D21" s="21"/>
      <c r="E21" s="62"/>
      <c r="F21" s="21"/>
      <c r="G21" s="21"/>
      <c r="H21" s="20"/>
      <c r="I21" s="21"/>
    </row>
    <row r="22" spans="1:9" ht="12.75">
      <c r="A22" s="21"/>
      <c r="B22" s="21"/>
      <c r="C22" s="21"/>
      <c r="D22" s="21"/>
      <c r="E22" s="62"/>
      <c r="F22" s="21"/>
      <c r="G22" s="21"/>
      <c r="H22" s="20"/>
      <c r="I22" s="21"/>
    </row>
    <row r="23" spans="1:9" ht="12.75">
      <c r="A23" s="21"/>
      <c r="B23" s="21"/>
      <c r="C23" s="21"/>
      <c r="D23" s="21"/>
      <c r="E23" s="62"/>
      <c r="F23" s="21"/>
      <c r="G23" s="21"/>
      <c r="H23" s="20"/>
      <c r="I23" s="21"/>
    </row>
    <row r="24" spans="1:9" ht="12.75">
      <c r="A24" s="21"/>
      <c r="B24" s="21"/>
      <c r="C24" s="21"/>
      <c r="D24" s="21"/>
      <c r="E24" s="62"/>
      <c r="F24" s="21"/>
      <c r="G24" s="21"/>
      <c r="H24" s="20"/>
      <c r="I24" s="21"/>
    </row>
    <row r="25" spans="1:9" ht="12.75">
      <c r="A25" s="21"/>
      <c r="B25" s="21"/>
      <c r="C25" s="21"/>
      <c r="D25" s="21"/>
      <c r="E25" s="62"/>
      <c r="F25" s="21"/>
      <c r="G25" s="21"/>
      <c r="H25" s="20"/>
      <c r="I25" s="21"/>
    </row>
    <row r="26" spans="1:9" ht="12.75">
      <c r="A26" s="21"/>
      <c r="B26" s="21"/>
      <c r="C26" s="21"/>
      <c r="D26" s="21"/>
      <c r="E26" s="62"/>
      <c r="F26" s="21"/>
      <c r="G26" s="21"/>
      <c r="H26" s="20"/>
      <c r="I26" s="21"/>
    </row>
    <row r="27" spans="1:9" ht="12.75">
      <c r="A27" s="21"/>
      <c r="B27" s="21"/>
      <c r="C27" s="21"/>
      <c r="D27" s="21"/>
      <c r="E27" s="62"/>
      <c r="F27" s="21"/>
      <c r="G27" s="21"/>
      <c r="H27" s="20"/>
      <c r="I27" s="21"/>
    </row>
    <row r="28" spans="1:9" ht="12.75">
      <c r="A28" s="42"/>
      <c r="B28" s="42"/>
      <c r="C28" s="42"/>
      <c r="D28" s="42"/>
      <c r="E28" s="42"/>
      <c r="F28" s="42"/>
      <c r="G28" s="42"/>
      <c r="H28" s="42"/>
      <c r="I28" s="42"/>
    </row>
    <row r="29" spans="1:9" ht="15" customHeight="1">
      <c r="A29" s="2"/>
      <c r="B29" s="2"/>
      <c r="C29" s="2"/>
      <c r="D29" s="2"/>
      <c r="E29" s="2"/>
      <c r="F29" s="2"/>
      <c r="G29" s="2"/>
      <c r="H29" s="34"/>
      <c r="I29" s="32" t="s">
        <v>30</v>
      </c>
    </row>
  </sheetData>
  <autoFilter ref="A4:I28"/>
  <hyperlinks>
    <hyperlink ref="G2" r:id="rId1"/>
    <hyperlink ref="G1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B4E87"/>
    <outlinePr summaryBelow="0" summaryRight="0"/>
  </sheetPr>
  <dimension ref="A1:H25"/>
  <sheetViews>
    <sheetView showGridLines="0" workbookViewId="0">
      <pane ySplit="5" topLeftCell="A6" activePane="bottomLeft" state="frozen"/>
      <selection pane="bottomLeft" activeCell="F1" sqref="F1:G1"/>
    </sheetView>
  </sheetViews>
  <sheetFormatPr defaultColWidth="17.28515625" defaultRowHeight="15.75" customHeight="1"/>
  <cols>
    <col min="1" max="1" width="30.5703125" customWidth="1"/>
    <col min="2" max="2" width="17.140625" customWidth="1"/>
    <col min="3" max="3" width="17" customWidth="1"/>
    <col min="4" max="4" width="16" customWidth="1"/>
    <col min="5" max="5" width="49.42578125" customWidth="1"/>
    <col min="6" max="6" width="6.140625" customWidth="1"/>
    <col min="7" max="7" width="25.140625" customWidth="1"/>
    <col min="8" max="8" width="9.5703125" customWidth="1"/>
  </cols>
  <sheetData>
    <row r="1" spans="1:8" ht="27.75" customHeight="1">
      <c r="A1" s="1" t="s">
        <v>74</v>
      </c>
      <c r="B1" s="2"/>
      <c r="C1" s="2"/>
      <c r="D1" s="2"/>
      <c r="E1" s="2"/>
      <c r="F1" s="87" t="s">
        <v>93</v>
      </c>
      <c r="G1" s="82"/>
      <c r="H1" s="47"/>
    </row>
    <row r="2" spans="1:8" ht="18" customHeight="1">
      <c r="A2" s="4" t="s">
        <v>42</v>
      </c>
      <c r="B2" s="2"/>
      <c r="C2" s="88" t="s">
        <v>75</v>
      </c>
      <c r="D2" s="82"/>
      <c r="E2" s="2"/>
      <c r="F2" s="6" t="s">
        <v>3</v>
      </c>
      <c r="H2" s="48"/>
    </row>
    <row r="3" spans="1:8" ht="15">
      <c r="A3" s="63" t="s">
        <v>76</v>
      </c>
      <c r="B3" s="64" t="s">
        <v>77</v>
      </c>
      <c r="C3" s="89">
        <v>44197</v>
      </c>
      <c r="D3" s="90"/>
      <c r="E3" s="65"/>
      <c r="F3" s="37"/>
      <c r="G3" s="8"/>
      <c r="H3" s="8"/>
    </row>
    <row r="4" spans="1:8" ht="15">
      <c r="A4" s="66"/>
      <c r="B4" s="64" t="s">
        <v>78</v>
      </c>
      <c r="C4" s="89">
        <v>44227</v>
      </c>
      <c r="D4" s="90"/>
      <c r="E4" s="65"/>
      <c r="F4" s="37"/>
      <c r="G4" s="38"/>
      <c r="H4" s="38"/>
    </row>
    <row r="5" spans="1:8" ht="33" customHeight="1">
      <c r="A5" s="10" t="s">
        <v>79</v>
      </c>
      <c r="B5" s="10" t="s">
        <v>80</v>
      </c>
      <c r="C5" s="10" t="s">
        <v>81</v>
      </c>
      <c r="D5" s="10" t="s">
        <v>44</v>
      </c>
      <c r="E5" s="10" t="s">
        <v>16</v>
      </c>
      <c r="F5" s="37"/>
      <c r="G5" s="38"/>
      <c r="H5" s="38"/>
    </row>
    <row r="6" spans="1:8" ht="15">
      <c r="A6" s="39" t="s">
        <v>20</v>
      </c>
      <c r="B6" s="67" t="s">
        <v>82</v>
      </c>
      <c r="C6" s="68">
        <f>SUMIFS('Nhật kí hoạt động'!C:C,'Nhật kí hoạt động'!F:F,A6,'Nhật kí hoạt động'!A:A,"&gt;="&amp;$C$3,'Nhật kí hoạt động'!A:A,"&lt;="&amp;$C$4)</f>
        <v>0</v>
      </c>
      <c r="D6" s="69">
        <f>COUNTIFS('Thông tin chung'!E:E,A6,'Thông tin chung'!A:A,"&gt;="&amp;$C$3,'Thông tin chung'!A:A,"&lt;="&amp;$C$4)</f>
        <v>0</v>
      </c>
      <c r="E6" s="70"/>
      <c r="F6" s="37"/>
      <c r="G6" s="38"/>
      <c r="H6" s="38"/>
    </row>
    <row r="7" spans="1:8" ht="15">
      <c r="A7" s="39" t="s">
        <v>24</v>
      </c>
      <c r="B7" s="67" t="s">
        <v>83</v>
      </c>
      <c r="C7" s="68">
        <f>SUMIFS('Nhật kí hoạt động'!C:C,'Nhật kí hoạt động'!F:F,A7,'Nhật kí hoạt động'!A:A,"&gt;="&amp;$C$3,'Nhật kí hoạt động'!A:A,"&lt;="&amp;$C$4)</f>
        <v>0</v>
      </c>
      <c r="D7" s="69">
        <f>COUNTIFS('Thông tin chung'!E:E,A7,'Thông tin chung'!A:A,"&gt;="&amp;$C$3,'Thông tin chung'!A:A,"&lt;="&amp;$C$4)</f>
        <v>0</v>
      </c>
      <c r="E7" s="70"/>
      <c r="F7" s="37"/>
      <c r="G7" s="38"/>
      <c r="H7" s="38"/>
    </row>
    <row r="8" spans="1:8" ht="15">
      <c r="A8" s="39" t="s">
        <v>28</v>
      </c>
      <c r="B8" s="67" t="s">
        <v>84</v>
      </c>
      <c r="C8" s="68">
        <f>SUMIFS('Nhật kí hoạt động'!C:C,'Nhật kí hoạt động'!F:F,A8,'Nhật kí hoạt động'!A:A,"&gt;="&amp;$C$3,'Nhật kí hoạt động'!A:A,"&lt;="&amp;$C$4)</f>
        <v>0</v>
      </c>
      <c r="D8" s="69">
        <f>COUNTIFS('Thông tin chung'!E:E,A8,'Thông tin chung'!A:A,"&gt;="&amp;$C$3,'Thông tin chung'!A:A,"&lt;="&amp;$C$4)</f>
        <v>0</v>
      </c>
      <c r="E8" s="70"/>
      <c r="F8" s="37"/>
      <c r="G8" s="38"/>
      <c r="H8" s="38"/>
    </row>
    <row r="9" spans="1:8" ht="15">
      <c r="A9" s="21"/>
      <c r="B9" s="71"/>
      <c r="C9" s="72"/>
      <c r="D9" s="69"/>
      <c r="E9" s="70"/>
      <c r="F9" s="37"/>
      <c r="G9" s="38"/>
      <c r="H9" s="38"/>
    </row>
    <row r="10" spans="1:8" ht="15">
      <c r="A10" s="21"/>
      <c r="B10" s="71"/>
      <c r="C10" s="72"/>
      <c r="D10" s="69"/>
      <c r="E10" s="70"/>
      <c r="F10" s="37"/>
      <c r="G10" s="38"/>
      <c r="H10" s="38"/>
    </row>
    <row r="11" spans="1:8" ht="15">
      <c r="A11" s="21"/>
      <c r="B11" s="71"/>
      <c r="C11" s="72"/>
      <c r="D11" s="69"/>
      <c r="E11" s="70"/>
      <c r="F11" s="37"/>
      <c r="G11" s="38"/>
      <c r="H11" s="38"/>
    </row>
    <row r="12" spans="1:8" ht="15">
      <c r="A12" s="21"/>
      <c r="B12" s="71"/>
      <c r="C12" s="72"/>
      <c r="D12" s="69"/>
      <c r="E12" s="70"/>
      <c r="F12" s="37"/>
      <c r="G12" s="38"/>
      <c r="H12" s="38"/>
    </row>
    <row r="13" spans="1:8" ht="15">
      <c r="A13" s="21"/>
      <c r="B13" s="71"/>
      <c r="C13" s="72"/>
      <c r="D13" s="69"/>
      <c r="E13" s="70"/>
      <c r="F13" s="37"/>
      <c r="G13" s="38"/>
      <c r="H13" s="38"/>
    </row>
    <row r="14" spans="1:8" ht="15">
      <c r="A14" s="21"/>
      <c r="B14" s="71"/>
      <c r="C14" s="72"/>
      <c r="D14" s="69"/>
      <c r="E14" s="70"/>
      <c r="F14" s="37"/>
      <c r="G14" s="38"/>
      <c r="H14" s="38"/>
    </row>
    <row r="15" spans="1:8" ht="15">
      <c r="A15" s="21"/>
      <c r="B15" s="71"/>
      <c r="C15" s="72"/>
      <c r="D15" s="69"/>
      <c r="E15" s="70"/>
      <c r="F15" s="37"/>
      <c r="G15" s="38"/>
      <c r="H15" s="38"/>
    </row>
    <row r="16" spans="1:8" ht="15">
      <c r="A16" s="21"/>
      <c r="B16" s="71"/>
      <c r="C16" s="72"/>
      <c r="D16" s="69"/>
      <c r="E16" s="70"/>
      <c r="F16" s="37"/>
      <c r="G16" s="38"/>
      <c r="H16" s="38"/>
    </row>
    <row r="17" spans="1:8" ht="15">
      <c r="A17" s="21"/>
      <c r="B17" s="71"/>
      <c r="C17" s="72"/>
      <c r="D17" s="69"/>
      <c r="E17" s="70"/>
      <c r="F17" s="37"/>
      <c r="G17" s="38"/>
      <c r="H17" s="38"/>
    </row>
    <row r="18" spans="1:8" ht="15">
      <c r="A18" s="21"/>
      <c r="B18" s="71"/>
      <c r="C18" s="72"/>
      <c r="D18" s="69"/>
      <c r="E18" s="70"/>
      <c r="F18" s="37"/>
      <c r="G18" s="38"/>
      <c r="H18" s="38"/>
    </row>
    <row r="19" spans="1:8" ht="15">
      <c r="A19" s="21"/>
      <c r="B19" s="71"/>
      <c r="C19" s="72"/>
      <c r="D19" s="69"/>
      <c r="E19" s="70"/>
      <c r="F19" s="37"/>
      <c r="G19" s="38"/>
      <c r="H19" s="38"/>
    </row>
    <row r="20" spans="1:8" ht="15">
      <c r="A20" s="21"/>
      <c r="B20" s="71"/>
      <c r="C20" s="72"/>
      <c r="D20" s="69"/>
      <c r="E20" s="70"/>
      <c r="F20" s="37"/>
      <c r="G20" s="38"/>
      <c r="H20" s="38"/>
    </row>
    <row r="21" spans="1:8" ht="15">
      <c r="A21" s="21"/>
      <c r="B21" s="71"/>
      <c r="C21" s="72"/>
      <c r="D21" s="69"/>
      <c r="E21" s="70"/>
      <c r="F21" s="37"/>
      <c r="G21" s="38"/>
      <c r="H21" s="38"/>
    </row>
    <row r="22" spans="1:8" ht="15">
      <c r="A22" s="28"/>
      <c r="B22" s="73"/>
      <c r="C22" s="74"/>
      <c r="D22" s="75"/>
      <c r="E22" s="74"/>
      <c r="F22" s="37"/>
      <c r="G22" s="38"/>
      <c r="H22" s="38"/>
    </row>
    <row r="23" spans="1:8" ht="15">
      <c r="A23" s="11"/>
      <c r="B23" s="11"/>
      <c r="C23" s="45"/>
      <c r="D23" s="45"/>
      <c r="E23" s="45"/>
      <c r="F23" s="37"/>
      <c r="G23" s="38"/>
      <c r="H23" s="38"/>
    </row>
    <row r="24" spans="1:8" ht="15">
      <c r="A24" s="11"/>
      <c r="B24" s="11"/>
      <c r="C24" s="45"/>
      <c r="D24" s="45"/>
      <c r="E24" s="45"/>
      <c r="F24" s="37"/>
      <c r="G24" s="38"/>
      <c r="H24" s="38"/>
    </row>
    <row r="25" spans="1:8" ht="15">
      <c r="A25" s="76"/>
      <c r="B25" s="11"/>
      <c r="C25" s="45"/>
      <c r="D25" s="45"/>
      <c r="E25" s="45"/>
      <c r="F25" s="37"/>
      <c r="G25" s="38"/>
      <c r="H25" s="38"/>
    </row>
  </sheetData>
  <autoFilter ref="A5:E23"/>
  <mergeCells count="4">
    <mergeCell ref="F1:G1"/>
    <mergeCell ref="C2:D2"/>
    <mergeCell ref="C3:D3"/>
    <mergeCell ref="C4:D4"/>
  </mergeCells>
  <hyperlinks>
    <hyperlink ref="F1" r:id="rId1" display="by SlimCRM.vn"/>
    <hyperlink ref="F2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showGridLines="0" workbookViewId="0"/>
  </sheetViews>
  <sheetFormatPr defaultColWidth="17.28515625" defaultRowHeight="15.75" customHeight="1"/>
  <cols>
    <col min="1" max="1" width="18.42578125" customWidth="1"/>
    <col min="2" max="2" width="6.140625" customWidth="1"/>
    <col min="3" max="3" width="20.7109375" customWidth="1"/>
    <col min="4" max="4" width="8" customWidth="1"/>
    <col min="5" max="5" width="14.5703125" customWidth="1"/>
    <col min="6" max="6" width="8" customWidth="1"/>
    <col min="7" max="7" width="15" customWidth="1"/>
    <col min="8" max="8" width="8" customWidth="1"/>
  </cols>
  <sheetData>
    <row r="1" spans="1:8" ht="16.5" customHeight="1">
      <c r="A1" s="77" t="s">
        <v>13</v>
      </c>
      <c r="B1" s="2"/>
      <c r="C1" s="77" t="s">
        <v>14</v>
      </c>
      <c r="D1" s="78"/>
      <c r="E1" s="78"/>
      <c r="F1" s="78"/>
      <c r="G1" s="78"/>
      <c r="H1" s="78"/>
    </row>
    <row r="2" spans="1:8" ht="15" customHeight="1">
      <c r="A2" s="79"/>
      <c r="B2" s="2"/>
      <c r="C2" s="79"/>
      <c r="D2" s="78"/>
      <c r="E2" s="78"/>
      <c r="F2" s="78"/>
      <c r="G2" s="78"/>
      <c r="H2" s="78"/>
    </row>
    <row r="3" spans="1:8" ht="15" customHeight="1">
      <c r="A3" s="80" t="s">
        <v>85</v>
      </c>
      <c r="B3" s="2"/>
      <c r="C3" s="79" t="s">
        <v>8</v>
      </c>
      <c r="D3" s="78"/>
      <c r="E3" s="78"/>
      <c r="F3" s="78"/>
      <c r="G3" s="78"/>
      <c r="H3" s="78"/>
    </row>
    <row r="4" spans="1:8" ht="15" customHeight="1">
      <c r="A4" s="80" t="s">
        <v>86</v>
      </c>
      <c r="B4" s="2"/>
      <c r="C4" s="79" t="s">
        <v>87</v>
      </c>
      <c r="D4" s="78"/>
      <c r="E4" s="78"/>
      <c r="F4" s="78"/>
      <c r="G4" s="78"/>
      <c r="H4" s="78"/>
    </row>
    <row r="5" spans="1:8" ht="15" customHeight="1">
      <c r="A5" s="80" t="s">
        <v>88</v>
      </c>
      <c r="B5" s="2"/>
      <c r="C5" s="79" t="s">
        <v>89</v>
      </c>
      <c r="D5" s="78"/>
      <c r="E5" s="78"/>
      <c r="F5" s="78"/>
      <c r="G5" s="78"/>
      <c r="H5" s="78"/>
    </row>
    <row r="6" spans="1:8" ht="15" customHeight="1">
      <c r="A6" s="80" t="s">
        <v>18</v>
      </c>
      <c r="B6" s="2"/>
      <c r="C6" s="79" t="s">
        <v>19</v>
      </c>
      <c r="D6" s="78"/>
      <c r="E6" s="78"/>
      <c r="F6" s="78"/>
      <c r="G6" s="78"/>
      <c r="H6" s="78"/>
    </row>
    <row r="7" spans="1:8" ht="15" customHeight="1">
      <c r="A7" s="80" t="s">
        <v>22</v>
      </c>
      <c r="B7" s="2"/>
      <c r="C7" s="79" t="s">
        <v>23</v>
      </c>
      <c r="D7" s="78"/>
      <c r="E7" s="78"/>
      <c r="F7" s="78"/>
      <c r="G7" s="78"/>
      <c r="H7" s="78"/>
    </row>
    <row r="8" spans="1:8" ht="15" customHeight="1">
      <c r="A8" s="80" t="s">
        <v>90</v>
      </c>
      <c r="B8" s="2"/>
      <c r="C8" s="79" t="s">
        <v>91</v>
      </c>
      <c r="D8" s="78"/>
      <c r="E8" s="78"/>
      <c r="F8" s="78"/>
      <c r="G8" s="78"/>
      <c r="H8" s="78"/>
    </row>
    <row r="9" spans="1:8" ht="15" customHeight="1">
      <c r="A9" s="79"/>
      <c r="B9" s="2"/>
      <c r="C9" s="80" t="s">
        <v>92</v>
      </c>
      <c r="D9" s="78"/>
      <c r="E9" s="78"/>
      <c r="F9" s="78"/>
      <c r="G9" s="78"/>
      <c r="H9" s="78"/>
    </row>
    <row r="10" spans="1:8" ht="15" customHeight="1">
      <c r="A10" s="79"/>
      <c r="B10" s="2"/>
      <c r="C10" s="79"/>
      <c r="D10" s="78"/>
      <c r="E10" s="78"/>
      <c r="F10" s="78"/>
      <c r="G10" s="78"/>
      <c r="H10" s="78"/>
    </row>
    <row r="11" spans="1:8" ht="15" customHeight="1">
      <c r="A11" s="79"/>
      <c r="B11" s="2"/>
      <c r="C11" s="79"/>
      <c r="D11" s="78"/>
      <c r="E11" s="78"/>
      <c r="F11" s="78"/>
      <c r="G11" s="78"/>
      <c r="H11" s="78"/>
    </row>
    <row r="12" spans="1:8" ht="15" customHeight="1">
      <c r="A12" s="79"/>
      <c r="B12" s="2"/>
      <c r="C12" s="79"/>
      <c r="D12" s="78"/>
      <c r="E12" s="78"/>
      <c r="F12" s="78"/>
      <c r="G12" s="78"/>
      <c r="H12" s="78"/>
    </row>
    <row r="13" spans="1:8" ht="15" customHeight="1">
      <c r="A13" s="79"/>
      <c r="B13" s="2"/>
      <c r="C13" s="79"/>
      <c r="D13" s="78"/>
      <c r="E13" s="78"/>
      <c r="F13" s="78"/>
      <c r="G13" s="78"/>
      <c r="H13" s="78"/>
    </row>
    <row r="14" spans="1:8" ht="15" customHeight="1">
      <c r="A14" s="79"/>
      <c r="B14" s="2"/>
      <c r="C14" s="79"/>
      <c r="D14" s="78"/>
      <c r="E14" s="78"/>
      <c r="F14" s="78"/>
      <c r="G14" s="78"/>
      <c r="H14" s="78"/>
    </row>
    <row r="15" spans="1:8" ht="15" customHeight="1">
      <c r="A15" s="79"/>
      <c r="B15" s="2"/>
      <c r="C15" s="79"/>
      <c r="D15" s="78"/>
      <c r="E15" s="78"/>
      <c r="F15" s="78"/>
      <c r="G15" s="78"/>
      <c r="H15" s="78"/>
    </row>
    <row r="16" spans="1:8" ht="15" customHeight="1">
      <c r="A16" s="79"/>
      <c r="B16" s="2"/>
      <c r="C16" s="79"/>
      <c r="D16" s="78"/>
      <c r="E16" s="78"/>
      <c r="F16" s="78"/>
      <c r="G16" s="78"/>
      <c r="H16" s="78"/>
    </row>
    <row r="17" spans="1:8" ht="15" customHeight="1">
      <c r="A17" s="2"/>
      <c r="B17" s="2"/>
      <c r="C17" s="2"/>
      <c r="D17" s="78"/>
      <c r="E17" s="78"/>
      <c r="F17" s="78"/>
      <c r="G17" s="78"/>
      <c r="H17" s="78"/>
    </row>
    <row r="18" spans="1:8" ht="15" customHeight="1">
      <c r="A18" s="2"/>
      <c r="B18" s="2"/>
      <c r="C18" s="2"/>
      <c r="D18" s="78"/>
      <c r="E18" s="78"/>
      <c r="F18" s="78"/>
      <c r="G18" s="78"/>
      <c r="H18" s="78"/>
    </row>
    <row r="19" spans="1:8" ht="15" customHeight="1">
      <c r="A19" s="2"/>
      <c r="B19" s="2"/>
      <c r="C19" s="2"/>
      <c r="D19" s="78"/>
      <c r="E19" s="78"/>
      <c r="F19" s="78"/>
      <c r="G19" s="78"/>
      <c r="H19" s="78"/>
    </row>
    <row r="20" spans="1:8" ht="15" customHeight="1">
      <c r="A20" s="2"/>
      <c r="B20" s="2"/>
      <c r="C20" s="2"/>
      <c r="D20" s="78"/>
      <c r="E20" s="78"/>
      <c r="F20" s="78"/>
      <c r="G20" s="78"/>
      <c r="H20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CRM</vt:lpstr>
      <vt:lpstr>Thông tin chung</vt:lpstr>
      <vt:lpstr>Nhật kí hoạt động</vt:lpstr>
      <vt:lpstr>Người liên hệ</vt:lpstr>
      <vt:lpstr>Người phụ trách</vt:lpstr>
      <vt:lpstr>Cài đặt</vt:lpstr>
      <vt:lpstr>Customers</vt:lpstr>
      <vt:lpstr>lead_source</vt:lpstr>
      <vt:lpstr>lead_status</vt:lpstr>
      <vt:lpstr>CRM!Print_Area</vt:lpstr>
      <vt:lpstr>'Người liên hệ'!Print_Area</vt:lpstr>
      <vt:lpstr>'Người phụ trách'!Print_Area</vt:lpstr>
      <vt:lpstr>'Nhật kí hoạt động'!Print_Area</vt:lpstr>
      <vt:lpstr>'Thông tin chung'!Print_Area</vt:lpstr>
      <vt:lpstr>CRM!Print_Titles</vt:lpstr>
      <vt:lpstr>'Người liên hệ'!Print_Titles</vt:lpstr>
      <vt:lpstr>'Người phụ trách'!Print_Titles</vt:lpstr>
      <vt:lpstr>'Nhật kí hoạt động'!Print_Titles</vt:lpstr>
      <vt:lpstr>'Thông tin chung'!Print_Titles</vt:lpstr>
      <vt:lpstr>team_names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THANHTIN</cp:lastModifiedBy>
  <dcterms:modified xsi:type="dcterms:W3CDTF">2021-09-03T13:01:48Z</dcterms:modified>
</cp:coreProperties>
</file>